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10"/>
  </bookViews>
  <sheets>
    <sheet name="凡愛訂購單" sheetId="8" r:id="rId1"/>
    <sheet name="會館價目表" sheetId="11" r:id="rId2"/>
  </sheets>
  <externalReferences>
    <externalReference r:id="rId3"/>
  </externalReferences>
  <definedNames>
    <definedName name="_xlnm.Print_Area" localSheetId="0">凡愛訂購單!$A$1:$I$32</definedName>
    <definedName name="_xlnm.Print_Area" localSheetId="1">會館價目表!$A$1:$M$50</definedName>
    <definedName name="TITLE">[1]工作表1!#REF!</definedName>
    <definedName name="中正區">#REF!</definedName>
    <definedName name="產業別">[1]工作表1!$A$2:$A$8</definedName>
    <definedName name="測試">#REF!</definedName>
  </definedNames>
  <calcPr calcId="145621"/>
</workbook>
</file>

<file path=xl/calcChain.xml><?xml version="1.0" encoding="utf-8"?>
<calcChain xmlns="http://schemas.openxmlformats.org/spreadsheetml/2006/main">
  <c r="G47" i="11" l="1"/>
  <c r="G46" i="11"/>
  <c r="G43" i="11"/>
  <c r="G44" i="11"/>
  <c r="G45" i="11"/>
  <c r="G42" i="11"/>
  <c r="G41" i="11"/>
  <c r="G33" i="11"/>
  <c r="G34" i="11"/>
  <c r="G35" i="11"/>
  <c r="G36" i="11"/>
  <c r="G37" i="11"/>
  <c r="G38" i="11"/>
  <c r="G39" i="11"/>
  <c r="G40" i="11"/>
  <c r="G32" i="11"/>
  <c r="G31" i="11"/>
  <c r="G24" i="11"/>
  <c r="G25" i="11"/>
  <c r="G26" i="11"/>
  <c r="G27" i="11"/>
  <c r="G28" i="11"/>
  <c r="G29" i="11"/>
  <c r="G30" i="11"/>
  <c r="G23" i="11"/>
  <c r="G31" i="8"/>
  <c r="F7" i="11" l="1"/>
  <c r="F8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G48" i="11"/>
  <c r="F6" i="11"/>
  <c r="H15" i="8" l="1"/>
  <c r="H16" i="8"/>
  <c r="H17" i="8"/>
  <c r="H18" i="8"/>
  <c r="H19" i="8"/>
  <c r="H20" i="8"/>
  <c r="H21" i="8"/>
  <c r="H22" i="8"/>
  <c r="H23" i="8"/>
  <c r="H24" i="8"/>
  <c r="H25" i="8"/>
  <c r="H28" i="8"/>
  <c r="H14" i="8"/>
  <c r="F15" i="8"/>
  <c r="F16" i="8"/>
  <c r="F17" i="8"/>
  <c r="F18" i="8"/>
  <c r="F19" i="8"/>
  <c r="F20" i="8"/>
  <c r="F21" i="8"/>
  <c r="F22" i="8"/>
  <c r="F23" i="8"/>
  <c r="F24" i="8"/>
  <c r="F25" i="8"/>
  <c r="F26" i="8"/>
  <c r="H26" i="8" s="1"/>
  <c r="F27" i="8"/>
  <c r="H27" i="8" s="1"/>
  <c r="F28" i="8"/>
  <c r="F14" i="8"/>
  <c r="G29" i="8" l="1"/>
  <c r="G30" i="8" l="1"/>
</calcChain>
</file>

<file path=xl/sharedStrings.xml><?xml version="1.0" encoding="utf-8"?>
<sst xmlns="http://schemas.openxmlformats.org/spreadsheetml/2006/main" count="130" uniqueCount="124">
  <si>
    <t>＊訂購1筆就出貨</t>
    <phoneticPr fontId="3" type="noConversion"/>
  </si>
  <si>
    <t>高濃度水素膠囊(30顆/包)</t>
    <phoneticPr fontId="3" type="noConversion"/>
  </si>
  <si>
    <t>高濃度水素膠囊(60顆/包)</t>
    <phoneticPr fontId="3" type="noConversion"/>
  </si>
  <si>
    <t>高濃度氫氣喚膚液(包)</t>
    <phoneticPr fontId="3" type="noConversion"/>
  </si>
  <si>
    <t>高濃度氫氣頭皮賦活液(包)</t>
    <phoneticPr fontId="3" type="noConversion"/>
  </si>
  <si>
    <t>高濃度氫氣頭賦活套組(頭皮賦活液5包/盒)</t>
    <phoneticPr fontId="23" type="noConversion"/>
  </si>
  <si>
    <t>高濃度氫氣生成劑(包)</t>
    <phoneticPr fontId="3" type="noConversion"/>
  </si>
  <si>
    <t>高濃度氫氣生成劑 手足保養體驗包(2g/包)</t>
    <phoneticPr fontId="23" type="noConversion"/>
  </si>
  <si>
    <t>高濃度氫氣修復膏(罐)</t>
    <phoneticPr fontId="3" type="noConversion"/>
  </si>
  <si>
    <t>水素粉撲(1入)</t>
    <phoneticPr fontId="23" type="noConversion"/>
  </si>
  <si>
    <t>【寵物用】水素營養粉(包)</t>
    <phoneticPr fontId="3" type="noConversion"/>
  </si>
  <si>
    <t>水素專刊(中文版)</t>
    <phoneticPr fontId="3" type="noConversion"/>
  </si>
  <si>
    <t>產品訂購單</t>
    <phoneticPr fontId="21" type="noConversion"/>
  </si>
  <si>
    <t>訂購人</t>
    <phoneticPr fontId="21" type="noConversion"/>
  </si>
  <si>
    <t>公司名稱</t>
    <phoneticPr fontId="21" type="noConversion"/>
  </si>
  <si>
    <t>三聯式抬頭</t>
    <phoneticPr fontId="21" type="noConversion"/>
  </si>
  <si>
    <t>統編</t>
    <phoneticPr fontId="21" type="noConversion"/>
  </si>
  <si>
    <t>聯絡電話/手機</t>
    <phoneticPr fontId="21" type="noConversion"/>
  </si>
  <si>
    <t>訂購編號</t>
    <phoneticPr fontId="21" type="noConversion"/>
  </si>
  <si>
    <t>備註</t>
    <phoneticPr fontId="21" type="noConversion"/>
  </si>
  <si>
    <t>國立中山大學特約優惠商店</t>
    <phoneticPr fontId="21" type="noConversion"/>
  </si>
  <si>
    <t>高濃度氫氣生成劑(2g/包)</t>
    <phoneticPr fontId="3" type="noConversion"/>
  </si>
  <si>
    <t>產品名稱</t>
    <phoneticPr fontId="21" type="noConversion"/>
  </si>
  <si>
    <t>市價</t>
    <phoneticPr fontId="21" type="noConversion"/>
  </si>
  <si>
    <t>訂購數量</t>
    <phoneticPr fontId="21" type="noConversion"/>
  </si>
  <si>
    <t>小計</t>
    <phoneticPr fontId="21" type="noConversion"/>
  </si>
  <si>
    <r>
      <t>訂購說明：</t>
    </r>
    <r>
      <rPr>
        <b/>
        <sz val="14"/>
        <color indexed="14"/>
        <rFont val="新細明體"/>
        <family val="1"/>
        <charset val="136"/>
      </rPr>
      <t/>
    </r>
    <phoneticPr fontId="3" type="noConversion"/>
  </si>
  <si>
    <t>聯繫e-mail</t>
    <phoneticPr fontId="21" type="noConversion"/>
  </si>
  <si>
    <t>總計</t>
    <phoneticPr fontId="21" type="noConversion"/>
  </si>
  <si>
    <t>滿10,000折扣</t>
    <phoneticPr fontId="21" type="noConversion"/>
  </si>
  <si>
    <t>滿32,000折扣</t>
    <phoneticPr fontId="21" type="noConversion"/>
  </si>
  <si>
    <t>中山校友
優惠價</t>
    <phoneticPr fontId="21" type="noConversion"/>
  </si>
  <si>
    <r>
      <t xml:space="preserve">凡購買皆送生成劑體驗包" 5"包(2g)
</t>
    </r>
    <r>
      <rPr>
        <b/>
        <sz val="14"/>
        <rFont val="微軟正黑體"/>
        <family val="2"/>
        <charset val="136"/>
      </rPr>
      <t>匯款帳號:704-10-100254590 
戶       名:凡愛國際股份有限公司</t>
    </r>
    <phoneticPr fontId="21" type="noConversion"/>
  </si>
  <si>
    <t>團購資訊來源</t>
    <phoneticPr fontId="21" type="noConversion"/>
  </si>
  <si>
    <r>
      <t>＊採預先付款後寄貨，若有疑問皆可來電洽詢</t>
    </r>
    <r>
      <rPr>
        <sz val="11"/>
        <color indexed="8"/>
        <rFont val="微軟正黑體"/>
        <family val="2"/>
        <charset val="136"/>
      </rPr>
      <t xml:space="preserve"> 。</t>
    </r>
    <r>
      <rPr>
        <b/>
        <sz val="12"/>
        <color indexed="8"/>
        <rFont val="新細明體"/>
        <family val="1"/>
        <charset val="136"/>
      </rPr>
      <t/>
    </r>
    <phoneticPr fontId="3" type="noConversion"/>
  </si>
  <si>
    <r>
      <rPr>
        <b/>
        <sz val="11"/>
        <color indexed="8"/>
        <rFont val="微軟正黑體"/>
        <family val="2"/>
        <charset val="136"/>
      </rPr>
      <t>＊採</t>
    </r>
    <r>
      <rPr>
        <b/>
        <sz val="11"/>
        <color indexed="10"/>
        <rFont val="微軟正黑體"/>
        <family val="2"/>
        <charset val="136"/>
      </rPr>
      <t>預訂</t>
    </r>
    <r>
      <rPr>
        <b/>
        <sz val="11"/>
        <color indexed="8"/>
        <rFont val="微軟正黑體"/>
        <family val="2"/>
        <charset val="136"/>
      </rPr>
      <t>制。</t>
    </r>
    <r>
      <rPr>
        <u/>
        <sz val="11"/>
        <rFont val="微軟正黑體"/>
        <family val="2"/>
        <charset val="136"/>
      </rPr>
      <t>《正確到貨日請依訂單成功通知為主》</t>
    </r>
    <phoneticPr fontId="3" type="noConversion"/>
  </si>
  <si>
    <t>高濃度氫氣生成劑 坐浴體驗包(5g/包)</t>
    <phoneticPr fontId="23" type="noConversion"/>
  </si>
  <si>
    <t xml:space="preserve">客服專線:0800-869-188 或 07-525-0315           傳真訂購專線：07-525-0317  </t>
    <phoneticPr fontId="21" type="noConversion"/>
  </si>
  <si>
    <t>□ 草本護髮泥_短</t>
  </si>
  <si>
    <t>□ 草本護髮泥_中</t>
  </si>
  <si>
    <t>□ 草本護髮泥_長</t>
  </si>
  <si>
    <t xml:space="preserve">□ 草本護髮泥_特長 </t>
  </si>
  <si>
    <t>另計</t>
  </si>
  <si>
    <t>□ 草本課程_短(5+1)</t>
  </si>
  <si>
    <t>□ 草本課程_短(10+2)</t>
  </si>
  <si>
    <t>□ 草本課程_中(5+1)</t>
  </si>
  <si>
    <t>□ 草本課程_中(10+2)</t>
  </si>
  <si>
    <t>□ 草本課程_長(5+1)</t>
  </si>
  <si>
    <t>□ 草本課程_長(10+2)</t>
  </si>
  <si>
    <t>□ 水素純淨髮浴</t>
  </si>
  <si>
    <t>□ 水素回春頭皮SPA</t>
  </si>
  <si>
    <t>□ 水素氫樂活頭皮養護</t>
  </si>
  <si>
    <t>□ 酸性蛋白活氧護髮_短</t>
  </si>
  <si>
    <t>□ 酸性蛋白活氧護髮_中</t>
  </si>
  <si>
    <t>□ 酸性蛋白活氧護髮_長</t>
  </si>
  <si>
    <t>□ 酸性蛋白活氧護髮_特長</t>
  </si>
  <si>
    <t>□ Origin純淨修護潤絲精</t>
  </si>
  <si>
    <t>□ Origin草本修護霜</t>
  </si>
  <si>
    <t>□ Origin 水晶液</t>
  </si>
  <si>
    <t>□ 高濃度氫氣修復膏</t>
    <phoneticPr fontId="36"/>
  </si>
  <si>
    <t>□ 高濃度氫氣生成劑(5包/盒)</t>
    <phoneticPr fontId="36"/>
  </si>
  <si>
    <t>□ 水素的力量 專刊</t>
    <phoneticPr fontId="36"/>
  </si>
  <si>
    <t>□ 水素排毒面膜課程</t>
    <phoneticPr fontId="36"/>
  </si>
  <si>
    <t>□ 水素晶鑽靚膚</t>
    <phoneticPr fontId="36"/>
  </si>
  <si>
    <t>□ 粉刺達人</t>
    <phoneticPr fontId="36"/>
  </si>
  <si>
    <t>□ 碳酸淨膚</t>
    <phoneticPr fontId="36"/>
  </si>
  <si>
    <t>□ 鉑金滾輪緊緻拉提</t>
    <phoneticPr fontId="36"/>
  </si>
  <si>
    <t>□ 活力背部舒壓 60分</t>
    <phoneticPr fontId="36"/>
  </si>
  <si>
    <t>□ 活力背部舒壓 90分</t>
    <phoneticPr fontId="36"/>
  </si>
  <si>
    <t>□ 水素氫樂活全背舒壓  75分</t>
    <phoneticPr fontId="36"/>
  </si>
  <si>
    <t>□ 3D美胸 30分</t>
    <phoneticPr fontId="36"/>
  </si>
  <si>
    <t xml:space="preserve">□ G5推脂30分 </t>
    <phoneticPr fontId="36"/>
  </si>
  <si>
    <t xml:space="preserve">□ 全身靚白去角質 </t>
    <phoneticPr fontId="36"/>
  </si>
  <si>
    <t>□ 岩盤浴 40分</t>
    <phoneticPr fontId="36"/>
  </si>
  <si>
    <t>□ 鑽石微雕</t>
    <phoneticPr fontId="36"/>
  </si>
  <si>
    <t>□ 海藻晶鑽煥膚</t>
    <phoneticPr fontId="36"/>
  </si>
  <si>
    <t>□ 杏仁酸柔皙煥妍</t>
    <phoneticPr fontId="36"/>
  </si>
  <si>
    <t>□ 碳酸機一組</t>
    <phoneticPr fontId="36"/>
  </si>
  <si>
    <t>□ 碳酸氣瓶一組(3支)</t>
    <phoneticPr fontId="36"/>
  </si>
  <si>
    <t>□ 水素美背 30分</t>
    <phoneticPr fontId="36"/>
  </si>
  <si>
    <t>□ 能量熱石引流  30分</t>
    <phoneticPr fontId="36"/>
  </si>
  <si>
    <t>□ 眼部舒壓  30分</t>
    <phoneticPr fontId="36"/>
  </si>
  <si>
    <t>□ 背部靚白去角質 30分</t>
    <phoneticPr fontId="36"/>
  </si>
  <si>
    <t>□ 水素戰痘無痕專案(5次)</t>
    <phoneticPr fontId="36"/>
  </si>
  <si>
    <t>台中</t>
    <phoneticPr fontId="21" type="noConversion"/>
  </si>
  <si>
    <t>台北</t>
    <phoneticPr fontId="21" type="noConversion"/>
  </si>
  <si>
    <t>高
雄
會
館
/
屏
東
會
館
共
同
課
程</t>
    <phoneticPr fontId="21" type="noConversion"/>
  </si>
  <si>
    <t>□ Origin洗髮精 (□萊姆薑萃□能量)</t>
    <phoneticPr fontId="21" type="noConversion"/>
  </si>
  <si>
    <t>□ 高濃度水素膠囊 60顆</t>
    <phoneticPr fontId="36"/>
  </si>
  <si>
    <t>□ 高濃度水素膠囊 30顆</t>
    <phoneticPr fontId="36"/>
  </si>
  <si>
    <t xml:space="preserve">□ 高濃度水素蜜粉 </t>
    <phoneticPr fontId="36"/>
  </si>
  <si>
    <t>□ Origin SPA護髮霜</t>
    <phoneticPr fontId="21" type="noConversion"/>
  </si>
  <si>
    <t>□ Origin純淨洗髮精(□頭皮□抗屑□修護)</t>
    <phoneticPr fontId="21" type="noConversion"/>
  </si>
  <si>
    <t>高
雄
/
屏
東
會
館
共
同
產
品</t>
    <phoneticPr fontId="21" type="noConversion"/>
  </si>
  <si>
    <t>原價</t>
    <phoneticPr fontId="21" type="noConversion"/>
  </si>
  <si>
    <t>體驗價</t>
    <phoneticPr fontId="21" type="noConversion"/>
  </si>
  <si>
    <t>中山校友
優惠價</t>
    <phoneticPr fontId="21" type="noConversion"/>
  </si>
  <si>
    <t>中山校友
體驗價</t>
    <phoneticPr fontId="21" type="noConversion"/>
  </si>
  <si>
    <t>課程名稱</t>
    <phoneticPr fontId="21" type="noConversion"/>
  </si>
  <si>
    <t>□ 水素晶鑽靚膚</t>
  </si>
  <si>
    <t>【會館資訊】</t>
  </si>
  <si>
    <t>『高雄』</t>
  </si>
  <si>
    <t xml:space="preserve">J SPA時尚美容中心 </t>
  </si>
  <si>
    <t xml:space="preserve">07-552-6767 </t>
  </si>
  <si>
    <t>『屏東』</t>
  </si>
  <si>
    <t xml:space="preserve">夏姿蒂創意美學館 </t>
  </si>
  <si>
    <t>08-723-5885</t>
  </si>
  <si>
    <t>屏東縣屏東市民生路4之15號</t>
  </si>
  <si>
    <t>『台中』</t>
  </si>
  <si>
    <t>台中水素spa會館</t>
  </si>
  <si>
    <t>『台北』</t>
  </si>
  <si>
    <t>樂康診所</t>
  </si>
  <si>
    <t>高雄市鼓山區文忠路37號</t>
    <phoneticPr fontId="21" type="noConversion"/>
  </si>
  <si>
    <t>屏
東
課
程</t>
    <phoneticPr fontId="21" type="noConversion"/>
  </si>
  <si>
    <t>高
雄
課
程</t>
    <phoneticPr fontId="21" type="noConversion"/>
  </si>
  <si>
    <t>水素會館
國立中山大學特約價目表</t>
    <phoneticPr fontId="21" type="noConversion"/>
  </si>
  <si>
    <t>高雄市鼓山區富農路80號(9月後新址)</t>
    <phoneticPr fontId="21" type="noConversion"/>
  </si>
  <si>
    <t>0958-053-357</t>
    <phoneticPr fontId="21" type="noConversion"/>
  </si>
  <si>
    <r>
      <t>台中市西區大墩10街71號</t>
    </r>
    <r>
      <rPr>
        <sz val="9"/>
        <color theme="1"/>
        <rFont val="微軟正黑體"/>
        <family val="2"/>
        <charset val="136"/>
      </rPr>
      <t>（凱緹彩妝髮型二樓）</t>
    </r>
    <phoneticPr fontId="21" type="noConversion"/>
  </si>
  <si>
    <t xml:space="preserve">02-2325-6359 </t>
    <phoneticPr fontId="21" type="noConversion"/>
  </si>
  <si>
    <t>台北市仁愛路四段416號9樓</t>
    <phoneticPr fontId="21" type="noConversion"/>
  </si>
  <si>
    <t>【寵物用】高濃度氫氣修復浴體驗包(2g/包)</t>
    <phoneticPr fontId="3" type="noConversion"/>
  </si>
  <si>
    <t>產品名稱</t>
    <phoneticPr fontId="21" type="noConversion"/>
  </si>
  <si>
    <t>Mail訂購：jojo.h2biotech@gmail.com        服務時間:週一～週五 9:00-17:00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</si>
</sst>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* #,##0_-;\-* #,##0_-;_-* &quot;-&quot;??_-;_-@_-"/>
    <numFmt numFmtId="177" formatCode="_-* #,##0_-;\-* #,##0_-;_-* &quot;-&quot;?_-;_-@_-"/>
    <numFmt numFmtId="178" formatCode="#,##0_ ;[Red]\-#,##0\ "/>
    <numFmt numFmtId="179" formatCode="General;;"/>
    <numFmt numFmtId="180" formatCode="#,##0_);[Red]\(#,##0\)"/>
  </numFmts>
  <fonts count="42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微軟正黑體"/>
      <family val="2"/>
      <charset val="136"/>
    </font>
    <font>
      <sz val="10"/>
      <name val="新細明體"/>
      <family val="1"/>
      <charset val="136"/>
    </font>
    <font>
      <b/>
      <sz val="14"/>
      <color indexed="14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0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6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FF3300"/>
      <name val="Times New Roman"/>
      <family val="1"/>
    </font>
    <font>
      <sz val="10"/>
      <color theme="1"/>
      <name val="新細明體"/>
      <family val="1"/>
      <charset val="136"/>
      <scheme val="minor"/>
    </font>
    <font>
      <sz val="12"/>
      <color rgb="FF7030A0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1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1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2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1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1"/>
      <color indexed="10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6"/>
      <color rgb="FFFF3300"/>
      <name val="Times New Roman"/>
      <family val="1"/>
    </font>
    <font>
      <b/>
      <sz val="16"/>
      <color rgb="FFFF3300"/>
      <name val="微軟正黑體"/>
      <family val="2"/>
      <charset val="136"/>
    </font>
    <font>
      <u/>
      <sz val="11"/>
      <name val="微軟正黑體"/>
      <family val="2"/>
      <charset val="136"/>
    </font>
    <font>
      <sz val="8"/>
      <color theme="3"/>
      <name val="新細明體"/>
      <family val="2"/>
      <scheme val="minor"/>
    </font>
    <font>
      <sz val="6"/>
      <name val="新細明體"/>
      <family val="3"/>
      <charset val="128"/>
      <scheme val="minor"/>
    </font>
    <font>
      <sz val="12"/>
      <name val="微軟正黑體"/>
      <family val="2"/>
      <charset val="136"/>
    </font>
    <font>
      <sz val="24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11" fillId="0" borderId="0">
      <alignment vertical="center"/>
    </xf>
    <xf numFmtId="0" fontId="5" fillId="0" borderId="0"/>
    <xf numFmtId="0" fontId="2" fillId="0" borderId="0"/>
    <xf numFmtId="0" fontId="11" fillId="0" borderId="0">
      <alignment vertical="center"/>
    </xf>
    <xf numFmtId="0" fontId="5" fillId="0" borderId="0"/>
    <xf numFmtId="43" fontId="1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44" fontId="35" fillId="0" borderId="0" applyFont="0" applyFill="0" applyBorder="0" applyAlignment="0" applyProtection="0">
      <alignment vertical="center"/>
    </xf>
  </cellStyleXfs>
  <cellXfs count="231">
    <xf numFmtId="0" fontId="0" fillId="0" borderId="0" xfId="0">
      <alignment vertical="center"/>
    </xf>
    <xf numFmtId="0" fontId="8" fillId="0" borderId="0" xfId="1" applyFont="1" applyProtection="1"/>
    <xf numFmtId="0" fontId="8" fillId="0" borderId="0" xfId="2" applyFont="1" applyFill="1" applyAlignment="1" applyProtection="1">
      <alignment horizontal="center" vertical="center"/>
    </xf>
    <xf numFmtId="0" fontId="8" fillId="0" borderId="0" xfId="2" applyFont="1" applyAlignment="1" applyProtection="1">
      <alignment horizontal="left"/>
    </xf>
    <xf numFmtId="0" fontId="8" fillId="0" borderId="0" xfId="2" applyFont="1" applyAlignment="1" applyProtection="1">
      <alignment horizontal="left" indent="2"/>
    </xf>
    <xf numFmtId="49" fontId="4" fillId="2" borderId="0" xfId="6" applyNumberFormat="1" applyFont="1" applyFill="1" applyBorder="1" applyAlignment="1" applyProtection="1">
      <alignment vertical="center"/>
    </xf>
    <xf numFmtId="49" fontId="4" fillId="2" borderId="0" xfId="1" applyNumberFormat="1" applyFont="1" applyFill="1" applyBorder="1" applyAlignment="1" applyProtection="1">
      <alignment horizontal="left" vertical="center"/>
      <protection locked="0"/>
    </xf>
    <xf numFmtId="49" fontId="4" fillId="2" borderId="0" xfId="6" applyNumberFormat="1" applyFont="1" applyFill="1" applyBorder="1" applyAlignment="1" applyProtection="1">
      <alignment horizontal="right" vertical="center"/>
      <protection locked="0"/>
    </xf>
    <xf numFmtId="0" fontId="4" fillId="0" borderId="1" xfId="6" applyFont="1" applyFill="1" applyBorder="1" applyAlignment="1" applyProtection="1">
      <alignment horizontal="center" vertical="center"/>
      <protection locked="0" hidden="1"/>
    </xf>
    <xf numFmtId="0" fontId="13" fillId="0" borderId="0" xfId="0" applyFo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8" fillId="2" borderId="0" xfId="1" applyFont="1" applyFill="1" applyBorder="1" applyAlignment="1" applyProtection="1">
      <alignment vertical="center"/>
    </xf>
    <xf numFmtId="0" fontId="0" fillId="0" borderId="0" xfId="0" applyFont="1" applyBorder="1">
      <alignment vertical="center"/>
    </xf>
    <xf numFmtId="0" fontId="19" fillId="0" borderId="0" xfId="1" applyFont="1" applyFill="1" applyBorder="1" applyAlignment="1" applyProtection="1">
      <alignment vertical="center"/>
    </xf>
    <xf numFmtId="0" fontId="0" fillId="0" borderId="0" xfId="0" applyFont="1" applyFill="1">
      <alignment vertical="center"/>
    </xf>
    <xf numFmtId="0" fontId="18" fillId="2" borderId="0" xfId="1" applyFont="1" applyFill="1" applyBorder="1" applyAlignment="1" applyProtection="1">
      <alignment horizontal="center" vertical="center"/>
    </xf>
    <xf numFmtId="0" fontId="22" fillId="0" borderId="0" xfId="2" applyFont="1" applyBorder="1" applyAlignment="1">
      <alignment vertical="center"/>
    </xf>
    <xf numFmtId="0" fontId="22" fillId="0" borderId="0" xfId="2" quotePrefix="1" applyFont="1" applyBorder="1" applyAlignment="1">
      <alignment vertical="center"/>
    </xf>
    <xf numFmtId="49" fontId="4" fillId="2" borderId="0" xfId="6" applyNumberFormat="1" applyFont="1" applyFill="1" applyBorder="1" applyAlignment="1" applyProtection="1">
      <alignment horizontal="center" vertical="center"/>
    </xf>
    <xf numFmtId="0" fontId="4" fillId="0" borderId="0" xfId="6" applyFont="1" applyFill="1" applyBorder="1" applyAlignment="1" applyProtection="1">
      <alignment horizontal="center" vertical="center"/>
      <protection locked="0" hidden="1"/>
    </xf>
    <xf numFmtId="0" fontId="12" fillId="0" borderId="0" xfId="3" applyFont="1" applyBorder="1" applyAlignment="1" applyProtection="1">
      <alignment horizontal="center" vertical="center"/>
      <protection hidden="1"/>
    </xf>
    <xf numFmtId="49" fontId="10" fillId="2" borderId="0" xfId="6" applyNumberFormat="1" applyFont="1" applyFill="1" applyBorder="1" applyAlignment="1" applyProtection="1">
      <alignment vertical="center" wrapText="1"/>
    </xf>
    <xf numFmtId="49" fontId="10" fillId="2" borderId="0" xfId="6" applyNumberFormat="1" applyFont="1" applyFill="1" applyBorder="1" applyAlignment="1" applyProtection="1">
      <alignment vertical="center"/>
    </xf>
    <xf numFmtId="49" fontId="10" fillId="2" borderId="0" xfId="6" applyNumberFormat="1" applyFont="1" applyFill="1" applyBorder="1" applyAlignment="1" applyProtection="1">
      <alignment horizontal="center" vertical="center"/>
    </xf>
    <xf numFmtId="0" fontId="26" fillId="0" borderId="0" xfId="1" applyFont="1" applyFill="1" applyBorder="1" applyAlignment="1" applyProtection="1">
      <alignment vertical="center"/>
    </xf>
    <xf numFmtId="0" fontId="24" fillId="2" borderId="0" xfId="1" applyFont="1" applyFill="1" applyBorder="1" applyAlignment="1" applyProtection="1">
      <alignment vertical="center"/>
    </xf>
    <xf numFmtId="0" fontId="24" fillId="2" borderId="0" xfId="1" applyFont="1" applyFill="1" applyBorder="1" applyAlignment="1" applyProtection="1">
      <alignment horizontal="left" vertical="center"/>
    </xf>
    <xf numFmtId="0" fontId="24" fillId="2" borderId="0" xfId="1" applyFont="1" applyFill="1" applyBorder="1" applyAlignment="1" applyProtection="1">
      <alignment horizontal="center" vertical="center"/>
    </xf>
    <xf numFmtId="0" fontId="15" fillId="0" borderId="0" xfId="0" applyFont="1">
      <alignment vertical="center"/>
    </xf>
    <xf numFmtId="49" fontId="9" fillId="2" borderId="0" xfId="1" applyNumberFormat="1" applyFont="1" applyFill="1" applyBorder="1" applyAlignment="1" applyProtection="1">
      <alignment horizontal="left" vertical="center"/>
      <protection locked="0"/>
    </xf>
    <xf numFmtId="0" fontId="28" fillId="2" borderId="0" xfId="3" applyFont="1" applyFill="1" applyBorder="1" applyAlignment="1" applyProtection="1">
      <alignment horizontal="left" vertical="center"/>
      <protection hidden="1"/>
    </xf>
    <xf numFmtId="0" fontId="24" fillId="2" borderId="0" xfId="3" applyFont="1" applyFill="1" applyBorder="1" applyAlignment="1" applyProtection="1">
      <alignment horizontal="left" vertical="center"/>
      <protection hidden="1"/>
    </xf>
    <xf numFmtId="0" fontId="24" fillId="2" borderId="0" xfId="3" applyFont="1" applyFill="1" applyBorder="1" applyAlignment="1" applyProtection="1">
      <alignment vertical="center"/>
      <protection hidden="1"/>
    </xf>
    <xf numFmtId="0" fontId="15" fillId="0" borderId="0" xfId="0" applyFont="1" applyBorder="1">
      <alignment vertical="center"/>
    </xf>
    <xf numFmtId="176" fontId="16" fillId="0" borderId="1" xfId="7" applyNumberFormat="1" applyFont="1" applyBorder="1" applyAlignment="1">
      <alignment horizontal="center" vertical="center"/>
    </xf>
    <xf numFmtId="177" fontId="4" fillId="0" borderId="1" xfId="6" applyNumberFormat="1" applyFont="1" applyFill="1" applyBorder="1" applyAlignment="1" applyProtection="1">
      <alignment horizontal="center" vertical="center"/>
      <protection locked="0" hidden="1"/>
    </xf>
    <xf numFmtId="176" fontId="16" fillId="0" borderId="1" xfId="7" quotePrefix="1" applyNumberFormat="1" applyFont="1" applyBorder="1" applyAlignment="1">
      <alignment horizontal="center" vertical="center"/>
    </xf>
    <xf numFmtId="176" fontId="16" fillId="0" borderId="1" xfId="7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27" fillId="2" borderId="11" xfId="6" applyNumberFormat="1" applyFont="1" applyFill="1" applyBorder="1" applyAlignment="1" applyProtection="1">
      <alignment horizontal="center" vertical="center"/>
    </xf>
    <xf numFmtId="49" fontId="27" fillId="2" borderId="8" xfId="6" applyNumberFormat="1" applyFont="1" applyFill="1" applyBorder="1" applyAlignment="1" applyProtection="1">
      <alignment horizontal="center" vertical="center"/>
    </xf>
    <xf numFmtId="0" fontId="4" fillId="0" borderId="16" xfId="6" applyFont="1" applyFill="1" applyBorder="1" applyAlignment="1" applyProtection="1">
      <alignment horizontal="center" vertical="center"/>
    </xf>
    <xf numFmtId="177" fontId="4" fillId="0" borderId="17" xfId="6" applyNumberFormat="1" applyFont="1" applyFill="1" applyBorder="1" applyAlignment="1" applyProtection="1">
      <alignment horizontal="center" vertical="center"/>
      <protection locked="0" hidden="1"/>
    </xf>
    <xf numFmtId="0" fontId="25" fillId="2" borderId="0" xfId="1" applyFont="1" applyFill="1" applyBorder="1" applyAlignment="1" applyProtection="1">
      <alignment vertical="center"/>
    </xf>
    <xf numFmtId="0" fontId="31" fillId="2" borderId="0" xfId="1" applyFont="1" applyFill="1" applyBorder="1" applyAlignment="1" applyProtection="1">
      <alignment vertical="center"/>
    </xf>
    <xf numFmtId="0" fontId="24" fillId="2" borderId="1" xfId="1" applyFont="1" applyFill="1" applyBorder="1" applyAlignment="1" applyProtection="1">
      <alignment horizontal="center" vertical="center"/>
    </xf>
    <xf numFmtId="0" fontId="9" fillId="2" borderId="3" xfId="3" applyFont="1" applyFill="1" applyBorder="1" applyAlignment="1" applyProtection="1">
      <alignment horizontal="left"/>
      <protection hidden="1"/>
    </xf>
    <xf numFmtId="49" fontId="9" fillId="2" borderId="3" xfId="6" applyNumberFormat="1" applyFont="1" applyFill="1" applyBorder="1" applyAlignment="1" applyProtection="1">
      <alignment vertical="center"/>
    </xf>
    <xf numFmtId="49" fontId="9" fillId="2" borderId="3" xfId="1" applyNumberFormat="1" applyFont="1" applyFill="1" applyBorder="1" applyAlignment="1" applyProtection="1">
      <alignment horizontal="left" vertical="center"/>
      <protection locked="0"/>
    </xf>
    <xf numFmtId="49" fontId="9" fillId="2" borderId="25" xfId="1" applyNumberFormat="1" applyFont="1" applyFill="1" applyBorder="1" applyAlignment="1" applyProtection="1">
      <alignment horizontal="left" vertical="center"/>
      <protection locked="0"/>
    </xf>
    <xf numFmtId="0" fontId="28" fillId="2" borderId="27" xfId="3" applyFont="1" applyFill="1" applyBorder="1" applyAlignment="1" applyProtection="1">
      <alignment horizontal="left" vertical="center"/>
      <protection hidden="1"/>
    </xf>
    <xf numFmtId="0" fontId="15" fillId="0" borderId="23" xfId="0" applyFont="1" applyBorder="1">
      <alignment vertical="center"/>
    </xf>
    <xf numFmtId="0" fontId="24" fillId="2" borderId="27" xfId="3" applyFont="1" applyFill="1" applyBorder="1" applyAlignment="1" applyProtection="1">
      <alignment vertical="center"/>
      <protection hidden="1"/>
    </xf>
    <xf numFmtId="0" fontId="0" fillId="0" borderId="23" xfId="0" applyFont="1" applyBorder="1">
      <alignment vertical="center"/>
    </xf>
    <xf numFmtId="0" fontId="24" fillId="2" borderId="28" xfId="3" applyFont="1" applyFill="1" applyBorder="1" applyAlignment="1" applyProtection="1">
      <alignment vertical="center"/>
      <protection hidden="1"/>
    </xf>
    <xf numFmtId="0" fontId="24" fillId="2" borderId="2" xfId="3" applyFont="1" applyFill="1" applyBorder="1" applyAlignment="1" applyProtection="1">
      <alignment vertical="center"/>
      <protection hidden="1"/>
    </xf>
    <xf numFmtId="49" fontId="4" fillId="2" borderId="2" xfId="6" applyNumberFormat="1" applyFont="1" applyFill="1" applyBorder="1" applyAlignment="1" applyProtection="1">
      <alignment vertical="center"/>
    </xf>
    <xf numFmtId="49" fontId="4" fillId="2" borderId="2" xfId="6" applyNumberFormat="1" applyFont="1" applyFill="1" applyBorder="1" applyAlignment="1" applyProtection="1">
      <alignment horizontal="right" vertical="center"/>
      <protection locked="0"/>
    </xf>
    <xf numFmtId="49" fontId="4" fillId="2" borderId="29" xfId="6" applyNumberFormat="1" applyFont="1" applyFill="1" applyBorder="1" applyAlignment="1" applyProtection="1">
      <alignment horizontal="right" vertical="center"/>
      <protection locked="0"/>
    </xf>
    <xf numFmtId="0" fontId="24" fillId="2" borderId="11" xfId="1" applyFont="1" applyFill="1" applyBorder="1" applyAlignment="1" applyProtection="1">
      <alignment horizontal="center" vertical="center"/>
    </xf>
    <xf numFmtId="0" fontId="24" fillId="2" borderId="30" xfId="1" applyFont="1" applyFill="1" applyBorder="1" applyAlignment="1" applyProtection="1">
      <alignment vertical="center"/>
    </xf>
    <xf numFmtId="49" fontId="27" fillId="2" borderId="11" xfId="6" applyNumberFormat="1" applyFont="1" applyFill="1" applyBorder="1" applyAlignment="1" applyProtection="1">
      <alignment horizontal="center" vertical="center" wrapText="1"/>
    </xf>
    <xf numFmtId="0" fontId="9" fillId="2" borderId="24" xfId="3" applyFont="1" applyFill="1" applyBorder="1" applyAlignment="1" applyProtection="1">
      <alignment horizontal="left" vertical="center"/>
      <protection hidden="1"/>
    </xf>
    <xf numFmtId="0" fontId="31" fillId="2" borderId="0" xfId="1" applyFont="1" applyFill="1" applyBorder="1" applyAlignment="1" applyProtection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180" fontId="16" fillId="3" borderId="42" xfId="0" applyNumberFormat="1" applyFont="1" applyFill="1" applyBorder="1" applyAlignment="1">
      <alignment horizontal="center" vertical="center"/>
    </xf>
    <xf numFmtId="180" fontId="16" fillId="3" borderId="17" xfId="0" applyNumberFormat="1" applyFont="1" applyFill="1" applyBorder="1" applyAlignment="1">
      <alignment horizontal="center" vertical="center"/>
    </xf>
    <xf numFmtId="180" fontId="16" fillId="3" borderId="22" xfId="0" applyNumberFormat="1" applyFont="1" applyFill="1" applyBorder="1" applyAlignment="1">
      <alignment horizontal="center" vertical="center"/>
    </xf>
    <xf numFmtId="180" fontId="16" fillId="7" borderId="42" xfId="0" applyNumberFormat="1" applyFont="1" applyFill="1" applyBorder="1" applyAlignment="1">
      <alignment horizontal="center" vertical="center"/>
    </xf>
    <xf numFmtId="180" fontId="16" fillId="7" borderId="17" xfId="0" applyNumberFormat="1" applyFont="1" applyFill="1" applyBorder="1" applyAlignment="1">
      <alignment horizontal="center" vertical="center"/>
    </xf>
    <xf numFmtId="180" fontId="16" fillId="7" borderId="22" xfId="0" applyNumberFormat="1" applyFont="1" applyFill="1" applyBorder="1" applyAlignment="1">
      <alignment horizontal="center" vertical="center"/>
    </xf>
    <xf numFmtId="180" fontId="16" fillId="8" borderId="43" xfId="0" applyNumberFormat="1" applyFont="1" applyFill="1" applyBorder="1" applyAlignment="1">
      <alignment horizontal="center" vertical="center"/>
    </xf>
    <xf numFmtId="180" fontId="16" fillId="8" borderId="32" xfId="0" applyNumberFormat="1" applyFont="1" applyFill="1" applyBorder="1" applyAlignment="1">
      <alignment horizontal="center" vertical="center"/>
    </xf>
    <xf numFmtId="0" fontId="16" fillId="5" borderId="44" xfId="0" applyFont="1" applyFill="1" applyBorder="1" applyAlignment="1">
      <alignment horizontal="center" vertical="center"/>
    </xf>
    <xf numFmtId="180" fontId="16" fillId="10" borderId="41" xfId="0" applyNumberFormat="1" applyFont="1" applyFill="1" applyBorder="1" applyAlignment="1">
      <alignment horizontal="center" vertical="center"/>
    </xf>
    <xf numFmtId="180" fontId="16" fillId="12" borderId="17" xfId="0" applyNumberFormat="1" applyFont="1" applyFill="1" applyBorder="1" applyAlignment="1">
      <alignment horizontal="center" vertical="center"/>
    </xf>
    <xf numFmtId="180" fontId="16" fillId="12" borderId="22" xfId="0" applyNumberFormat="1" applyFont="1" applyFill="1" applyBorder="1" applyAlignment="1">
      <alignment horizontal="center" vertical="center"/>
    </xf>
    <xf numFmtId="38" fontId="16" fillId="11" borderId="26" xfId="9" applyNumberFormat="1" applyFont="1" applyFill="1" applyBorder="1" applyAlignment="1">
      <alignment horizontal="center" vertical="center"/>
    </xf>
    <xf numFmtId="0" fontId="16" fillId="11" borderId="8" xfId="0" applyFont="1" applyFill="1" applyBorder="1" applyAlignment="1">
      <alignment horizontal="center" vertical="center"/>
    </xf>
    <xf numFmtId="179" fontId="16" fillId="8" borderId="11" xfId="9" applyNumberFormat="1" applyFont="1" applyFill="1" applyBorder="1" applyAlignment="1">
      <alignment horizontal="left" vertical="center" wrapText="1" indent="1"/>
    </xf>
    <xf numFmtId="179" fontId="16" fillId="8" borderId="1" xfId="9" applyNumberFormat="1" applyFont="1" applyFill="1" applyBorder="1" applyAlignment="1">
      <alignment horizontal="left" vertical="center" wrapText="1" indent="1"/>
    </xf>
    <xf numFmtId="179" fontId="16" fillId="8" borderId="1" xfId="9" applyNumberFormat="1" applyFont="1" applyFill="1" applyBorder="1" applyAlignment="1">
      <alignment horizontal="left" vertical="center" indent="1"/>
    </xf>
    <xf numFmtId="179" fontId="16" fillId="8" borderId="1" xfId="0" applyNumberFormat="1" applyFont="1" applyFill="1" applyBorder="1" applyAlignment="1">
      <alignment horizontal="left" vertical="center" indent="1"/>
    </xf>
    <xf numFmtId="179" fontId="16" fillId="8" borderId="21" xfId="0" applyNumberFormat="1" applyFont="1" applyFill="1" applyBorder="1" applyAlignment="1">
      <alignment horizontal="left" vertical="center" indent="1"/>
    </xf>
    <xf numFmtId="0" fontId="16" fillId="3" borderId="47" xfId="0" applyFont="1" applyFill="1" applyBorder="1">
      <alignment vertical="center"/>
    </xf>
    <xf numFmtId="0" fontId="16" fillId="3" borderId="48" xfId="0" applyFont="1" applyFill="1" applyBorder="1">
      <alignment vertical="center"/>
    </xf>
    <xf numFmtId="0" fontId="16" fillId="3" borderId="49" xfId="0" applyFont="1" applyFill="1" applyBorder="1">
      <alignment vertical="center"/>
    </xf>
    <xf numFmtId="0" fontId="16" fillId="7" borderId="47" xfId="0" applyFont="1" applyFill="1" applyBorder="1">
      <alignment vertical="center"/>
    </xf>
    <xf numFmtId="0" fontId="16" fillId="7" borderId="48" xfId="0" applyFont="1" applyFill="1" applyBorder="1">
      <alignment vertical="center"/>
    </xf>
    <xf numFmtId="0" fontId="16" fillId="7" borderId="49" xfId="0" applyFont="1" applyFill="1" applyBorder="1">
      <alignment vertical="center"/>
    </xf>
    <xf numFmtId="0" fontId="16" fillId="9" borderId="47" xfId="0" applyFont="1" applyFill="1" applyBorder="1">
      <alignment vertical="center"/>
    </xf>
    <xf numFmtId="0" fontId="16" fillId="9" borderId="48" xfId="0" applyFont="1" applyFill="1" applyBorder="1">
      <alignment vertical="center"/>
    </xf>
    <xf numFmtId="0" fontId="16" fillId="9" borderId="49" xfId="0" applyFont="1" applyFill="1" applyBorder="1">
      <alignment vertical="center"/>
    </xf>
    <xf numFmtId="0" fontId="16" fillId="5" borderId="47" xfId="0" applyFont="1" applyFill="1" applyBorder="1">
      <alignment vertical="center"/>
    </xf>
    <xf numFmtId="0" fontId="16" fillId="5" borderId="48" xfId="0" applyFont="1" applyFill="1" applyBorder="1">
      <alignment vertical="center"/>
    </xf>
    <xf numFmtId="0" fontId="16" fillId="5" borderId="49" xfId="0" applyFont="1" applyFill="1" applyBorder="1">
      <alignment vertical="center"/>
    </xf>
    <xf numFmtId="38" fontId="16" fillId="12" borderId="26" xfId="9" applyNumberFormat="1" applyFont="1" applyFill="1" applyBorder="1" applyAlignment="1">
      <alignment horizontal="center" vertical="center"/>
    </xf>
    <xf numFmtId="38" fontId="16" fillId="12" borderId="4" xfId="9" applyNumberFormat="1" applyFont="1" applyFill="1" applyBorder="1" applyAlignment="1">
      <alignment horizontal="center" vertical="center"/>
    </xf>
    <xf numFmtId="38" fontId="37" fillId="12" borderId="4" xfId="9" applyNumberFormat="1" applyFont="1" applyFill="1" applyBorder="1" applyAlignment="1">
      <alignment horizontal="center" vertical="center"/>
    </xf>
    <xf numFmtId="180" fontId="37" fillId="12" borderId="4" xfId="0" applyNumberFormat="1" applyFont="1" applyFill="1" applyBorder="1" applyAlignment="1">
      <alignment horizontal="center" vertical="center"/>
    </xf>
    <xf numFmtId="180" fontId="16" fillId="12" borderId="4" xfId="0" applyNumberFormat="1" applyFont="1" applyFill="1" applyBorder="1" applyAlignment="1">
      <alignment horizontal="center" vertical="center"/>
    </xf>
    <xf numFmtId="180" fontId="37" fillId="12" borderId="30" xfId="0" applyNumberFormat="1" applyFont="1" applyFill="1" applyBorder="1" applyAlignment="1">
      <alignment horizontal="center" vertical="center"/>
    </xf>
    <xf numFmtId="180" fontId="37" fillId="3" borderId="46" xfId="0" applyNumberFormat="1" applyFont="1" applyFill="1" applyBorder="1" applyAlignment="1">
      <alignment horizontal="center" vertical="center"/>
    </xf>
    <xf numFmtId="180" fontId="37" fillId="3" borderId="4" xfId="0" applyNumberFormat="1" applyFont="1" applyFill="1" applyBorder="1" applyAlignment="1">
      <alignment horizontal="center" vertical="center"/>
    </xf>
    <xf numFmtId="180" fontId="37" fillId="3" borderId="30" xfId="0" applyNumberFormat="1" applyFont="1" applyFill="1" applyBorder="1" applyAlignment="1">
      <alignment horizontal="center" vertical="center"/>
    </xf>
    <xf numFmtId="180" fontId="37" fillId="7" borderId="46" xfId="0" applyNumberFormat="1" applyFont="1" applyFill="1" applyBorder="1" applyAlignment="1">
      <alignment horizontal="center" vertical="center"/>
    </xf>
    <xf numFmtId="180" fontId="37" fillId="7" borderId="4" xfId="0" applyNumberFormat="1" applyFont="1" applyFill="1" applyBorder="1" applyAlignment="1">
      <alignment horizontal="center" vertical="center"/>
    </xf>
    <xf numFmtId="180" fontId="37" fillId="7" borderId="6" xfId="0" applyNumberFormat="1" applyFont="1" applyFill="1" applyBorder="1" applyAlignment="1">
      <alignment horizontal="center" vertical="center"/>
    </xf>
    <xf numFmtId="38" fontId="37" fillId="8" borderId="26" xfId="9" applyNumberFormat="1" applyFont="1" applyFill="1" applyBorder="1" applyAlignment="1">
      <alignment horizontal="center" vertical="center"/>
    </xf>
    <xf numFmtId="38" fontId="37" fillId="8" borderId="6" xfId="9" applyNumberFormat="1" applyFont="1" applyFill="1" applyBorder="1" applyAlignment="1">
      <alignment horizontal="center" vertical="center"/>
    </xf>
    <xf numFmtId="180" fontId="37" fillId="10" borderId="45" xfId="0" applyNumberFormat="1" applyFont="1" applyFill="1" applyBorder="1" applyAlignment="1">
      <alignment horizontal="center" vertical="center"/>
    </xf>
    <xf numFmtId="179" fontId="16" fillId="12" borderId="35" xfId="9" applyNumberFormat="1" applyFont="1" applyFill="1" applyBorder="1" applyAlignment="1">
      <alignment horizontal="left" vertical="center" indent="1"/>
    </xf>
    <xf numFmtId="179" fontId="16" fillId="12" borderId="13" xfId="9" applyNumberFormat="1" applyFont="1" applyFill="1" applyBorder="1" applyAlignment="1">
      <alignment horizontal="left" vertical="center" indent="1"/>
    </xf>
    <xf numFmtId="179" fontId="16" fillId="12" borderId="13" xfId="0" applyNumberFormat="1" applyFont="1" applyFill="1" applyBorder="1" applyAlignment="1">
      <alignment horizontal="left" vertical="center" indent="1"/>
    </xf>
    <xf numFmtId="179" fontId="16" fillId="12" borderId="36" xfId="0" applyNumberFormat="1" applyFont="1" applyFill="1" applyBorder="1" applyAlignment="1">
      <alignment horizontal="left" vertical="center" indent="1"/>
    </xf>
    <xf numFmtId="179" fontId="16" fillId="3" borderId="50" xfId="0" applyNumberFormat="1" applyFont="1" applyFill="1" applyBorder="1" applyAlignment="1">
      <alignment horizontal="left" vertical="center" indent="1"/>
    </xf>
    <xf numFmtId="179" fontId="16" fillId="3" borderId="13" xfId="0" applyNumberFormat="1" applyFont="1" applyFill="1" applyBorder="1" applyAlignment="1">
      <alignment horizontal="left" vertical="center" indent="1"/>
    </xf>
    <xf numFmtId="179" fontId="16" fillId="3" borderId="36" xfId="0" applyNumberFormat="1" applyFont="1" applyFill="1" applyBorder="1" applyAlignment="1">
      <alignment horizontal="left" vertical="center" indent="1"/>
    </xf>
    <xf numFmtId="179" fontId="16" fillId="7" borderId="50" xfId="0" applyNumberFormat="1" applyFont="1" applyFill="1" applyBorder="1" applyAlignment="1">
      <alignment horizontal="left" vertical="center" indent="1"/>
    </xf>
    <xf numFmtId="179" fontId="16" fillId="7" borderId="13" xfId="0" applyNumberFormat="1" applyFont="1" applyFill="1" applyBorder="1" applyAlignment="1">
      <alignment horizontal="left" vertical="center" indent="1"/>
    </xf>
    <xf numFmtId="179" fontId="16" fillId="7" borderId="51" xfId="0" applyNumberFormat="1" applyFont="1" applyFill="1" applyBorder="1" applyAlignment="1">
      <alignment horizontal="left" vertical="center" indent="1"/>
    </xf>
    <xf numFmtId="179" fontId="16" fillId="8" borderId="35" xfId="9" applyNumberFormat="1" applyFont="1" applyFill="1" applyBorder="1" applyAlignment="1">
      <alignment horizontal="left" vertical="center" indent="1"/>
    </xf>
    <xf numFmtId="179" fontId="16" fillId="8" borderId="51" xfId="9" applyNumberFormat="1" applyFont="1" applyFill="1" applyBorder="1" applyAlignment="1">
      <alignment horizontal="left" vertical="center" indent="1"/>
    </xf>
    <xf numFmtId="179" fontId="16" fillId="10" borderId="44" xfId="0" applyNumberFormat="1" applyFont="1" applyFill="1" applyBorder="1" applyAlignment="1">
      <alignment horizontal="left" vertical="center" indent="1"/>
    </xf>
    <xf numFmtId="0" fontId="17" fillId="0" borderId="0" xfId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49" fontId="4" fillId="2" borderId="0" xfId="6" applyNumberFormat="1" applyFont="1" applyFill="1" applyBorder="1" applyAlignment="1" applyProtection="1">
      <alignment horizontal="center" vertical="center"/>
    </xf>
    <xf numFmtId="0" fontId="4" fillId="0" borderId="0" xfId="6" applyFont="1" applyFill="1" applyBorder="1" applyAlignment="1" applyProtection="1">
      <alignment horizontal="center" vertical="center" wrapText="1"/>
    </xf>
    <xf numFmtId="0" fontId="20" fillId="0" borderId="1" xfId="2" quotePrefix="1" applyFont="1" applyBorder="1" applyAlignment="1">
      <alignment horizontal="center" vertical="center"/>
    </xf>
    <xf numFmtId="178" fontId="32" fillId="0" borderId="1" xfId="3" applyNumberFormat="1" applyFont="1" applyBorder="1" applyAlignment="1" applyProtection="1">
      <alignment horizontal="center" vertical="center"/>
      <protection hidden="1"/>
    </xf>
    <xf numFmtId="178" fontId="32" fillId="0" borderId="17" xfId="3" applyNumberFormat="1" applyFont="1" applyBorder="1" applyAlignment="1" applyProtection="1">
      <alignment horizontal="center" vertical="center"/>
      <protection hidden="1"/>
    </xf>
    <xf numFmtId="0" fontId="26" fillId="0" borderId="0" xfId="1" applyFont="1" applyFill="1" applyBorder="1" applyAlignment="1" applyProtection="1">
      <alignment horizontal="center" vertical="center"/>
    </xf>
    <xf numFmtId="0" fontId="16" fillId="0" borderId="5" xfId="2" applyFont="1" applyBorder="1" applyAlignment="1">
      <alignment horizontal="left" vertical="center"/>
    </xf>
    <xf numFmtId="0" fontId="16" fillId="0" borderId="4" xfId="2" applyFont="1" applyBorder="1" applyAlignment="1">
      <alignment horizontal="left" vertical="center"/>
    </xf>
    <xf numFmtId="49" fontId="27" fillId="2" borderId="12" xfId="6" applyNumberFormat="1" applyFont="1" applyFill="1" applyBorder="1" applyAlignment="1" applyProtection="1">
      <alignment horizontal="center" vertical="center"/>
    </xf>
    <xf numFmtId="49" fontId="27" fillId="2" borderId="26" xfId="6" applyNumberFormat="1" applyFont="1" applyFill="1" applyBorder="1" applyAlignment="1" applyProtection="1">
      <alignment horizontal="center" vertical="center"/>
    </xf>
    <xf numFmtId="49" fontId="27" fillId="2" borderId="11" xfId="6" applyNumberFormat="1" applyFont="1" applyFill="1" applyBorder="1" applyAlignment="1" applyProtection="1">
      <alignment horizontal="center" vertical="center"/>
    </xf>
    <xf numFmtId="178" fontId="32" fillId="0" borderId="21" xfId="3" applyNumberFormat="1" applyFont="1" applyBorder="1" applyAlignment="1" applyProtection="1">
      <alignment horizontal="center" vertical="center"/>
      <protection hidden="1"/>
    </xf>
    <xf numFmtId="178" fontId="32" fillId="0" borderId="22" xfId="3" applyNumberFormat="1" applyFont="1" applyBorder="1" applyAlignment="1" applyProtection="1">
      <alignment horizontal="center" vertical="center"/>
      <protection hidden="1"/>
    </xf>
    <xf numFmtId="0" fontId="33" fillId="0" borderId="1" xfId="3" applyFont="1" applyBorder="1" applyAlignment="1" applyProtection="1">
      <alignment horizontal="center" vertical="center"/>
      <protection hidden="1"/>
    </xf>
    <xf numFmtId="0" fontId="33" fillId="0" borderId="21" xfId="3" applyFont="1" applyBorder="1" applyAlignment="1" applyProtection="1">
      <alignment horizontal="center" vertical="center"/>
      <protection hidden="1"/>
    </xf>
    <xf numFmtId="0" fontId="4" fillId="0" borderId="37" xfId="6" applyFont="1" applyFill="1" applyBorder="1" applyAlignment="1" applyProtection="1">
      <alignment horizontal="left" vertical="center" wrapText="1"/>
    </xf>
    <xf numFmtId="0" fontId="4" fillId="0" borderId="31" xfId="6" applyFont="1" applyFill="1" applyBorder="1" applyAlignment="1" applyProtection="1">
      <alignment horizontal="left" vertical="center"/>
    </xf>
    <xf numFmtId="0" fontId="4" fillId="0" borderId="6" xfId="6" applyFont="1" applyFill="1" applyBorder="1" applyAlignment="1" applyProtection="1">
      <alignment horizontal="left" vertical="center"/>
    </xf>
    <xf numFmtId="0" fontId="4" fillId="0" borderId="27" xfId="6" applyFont="1" applyFill="1" applyBorder="1" applyAlignment="1" applyProtection="1">
      <alignment horizontal="left" vertical="center"/>
    </xf>
    <xf numFmtId="0" fontId="4" fillId="0" borderId="0" xfId="6" applyFont="1" applyFill="1" applyBorder="1" applyAlignment="1" applyProtection="1">
      <alignment horizontal="left" vertical="center"/>
    </xf>
    <xf numFmtId="0" fontId="4" fillId="0" borderId="7" xfId="6" applyFont="1" applyFill="1" applyBorder="1" applyAlignment="1" applyProtection="1">
      <alignment horizontal="left" vertical="center"/>
    </xf>
    <xf numFmtId="0" fontId="4" fillId="0" borderId="28" xfId="6" applyFont="1" applyFill="1" applyBorder="1" applyAlignment="1" applyProtection="1">
      <alignment horizontal="left" vertical="center"/>
    </xf>
    <xf numFmtId="0" fontId="4" fillId="0" borderId="2" xfId="6" applyFont="1" applyFill="1" applyBorder="1" applyAlignment="1" applyProtection="1">
      <alignment horizontal="left" vertical="center"/>
    </xf>
    <xf numFmtId="0" fontId="4" fillId="0" borderId="38" xfId="6" applyFont="1" applyFill="1" applyBorder="1" applyAlignment="1" applyProtection="1">
      <alignment horizontal="left" vertical="center"/>
    </xf>
    <xf numFmtId="0" fontId="25" fillId="2" borderId="0" xfId="1" applyFont="1" applyFill="1" applyBorder="1" applyAlignment="1" applyProtection="1">
      <alignment horizontal="left" vertical="center"/>
    </xf>
    <xf numFmtId="0" fontId="31" fillId="2" borderId="0" xfId="1" applyFont="1" applyFill="1" applyBorder="1" applyAlignment="1" applyProtection="1">
      <alignment horizontal="left" vertical="center"/>
    </xf>
    <xf numFmtId="0" fontId="24" fillId="2" borderId="39" xfId="1" applyFont="1" applyFill="1" applyBorder="1" applyAlignment="1" applyProtection="1">
      <alignment horizontal="center" vertical="center"/>
    </xf>
    <xf numFmtId="0" fontId="24" fillId="2" borderId="26" xfId="1" applyFont="1" applyFill="1" applyBorder="1" applyAlignment="1" applyProtection="1">
      <alignment horizontal="center" vertical="center"/>
    </xf>
    <xf numFmtId="0" fontId="24" fillId="2" borderId="5" xfId="1" applyFont="1" applyFill="1" applyBorder="1" applyAlignment="1" applyProtection="1">
      <alignment horizontal="center" vertical="center"/>
    </xf>
    <xf numFmtId="0" fontId="24" fillId="2" borderId="4" xfId="1" applyFont="1" applyFill="1" applyBorder="1" applyAlignment="1" applyProtection="1">
      <alignment horizontal="center" vertical="center"/>
    </xf>
    <xf numFmtId="0" fontId="24" fillId="2" borderId="21" xfId="1" applyFont="1" applyFill="1" applyBorder="1" applyAlignment="1" applyProtection="1">
      <alignment horizontal="center" vertical="center"/>
    </xf>
    <xf numFmtId="0" fontId="24" fillId="2" borderId="15" xfId="1" applyFont="1" applyFill="1" applyBorder="1" applyAlignment="1" applyProtection="1">
      <alignment horizontal="center" vertical="center"/>
    </xf>
    <xf numFmtId="0" fontId="24" fillId="2" borderId="10" xfId="1" applyFont="1" applyFill="1" applyBorder="1" applyAlignment="1" applyProtection="1">
      <alignment horizontal="center" vertical="center"/>
    </xf>
    <xf numFmtId="0" fontId="24" fillId="2" borderId="18" xfId="1" applyFont="1" applyFill="1" applyBorder="1" applyAlignment="1" applyProtection="1">
      <alignment horizontal="center" vertical="center"/>
    </xf>
    <xf numFmtId="0" fontId="24" fillId="2" borderId="30" xfId="1" applyFont="1" applyFill="1" applyBorder="1" applyAlignment="1" applyProtection="1">
      <alignment horizontal="center" vertical="center"/>
    </xf>
    <xf numFmtId="0" fontId="4" fillId="0" borderId="5" xfId="6" applyFont="1" applyFill="1" applyBorder="1" applyAlignment="1" applyProtection="1">
      <alignment horizontal="left" vertical="center"/>
    </xf>
    <xf numFmtId="0" fontId="4" fillId="0" borderId="4" xfId="6" applyFont="1" applyFill="1" applyBorder="1" applyAlignment="1" applyProtection="1">
      <alignment horizontal="left" vertical="center"/>
    </xf>
    <xf numFmtId="0" fontId="24" fillId="2" borderId="9" xfId="1" applyFont="1" applyFill="1" applyBorder="1" applyAlignment="1" applyProtection="1">
      <alignment horizontal="center" vertical="center"/>
    </xf>
    <xf numFmtId="0" fontId="24" fillId="2" borderId="14" xfId="1" applyFont="1" applyFill="1" applyBorder="1" applyAlignment="1" applyProtection="1">
      <alignment horizontal="center" vertical="center"/>
    </xf>
    <xf numFmtId="0" fontId="24" fillId="2" borderId="40" xfId="1" applyFont="1" applyFill="1" applyBorder="1" applyAlignment="1" applyProtection="1">
      <alignment horizontal="center" vertical="center"/>
    </xf>
    <xf numFmtId="0" fontId="24" fillId="2" borderId="19" xfId="1" applyFont="1" applyFill="1" applyBorder="1" applyAlignment="1" applyProtection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6" fillId="9" borderId="35" xfId="0" applyFont="1" applyFill="1" applyBorder="1" applyAlignment="1">
      <alignment horizontal="center" vertical="center"/>
    </xf>
    <xf numFmtId="0" fontId="16" fillId="9" borderId="36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0" fontId="16" fillId="9" borderId="12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16" fillId="9" borderId="20" xfId="0" applyFont="1" applyFill="1" applyBorder="1" applyAlignment="1">
      <alignment horizontal="center" vertical="center" wrapText="1"/>
    </xf>
    <xf numFmtId="0" fontId="16" fillId="9" borderId="33" xfId="0" applyFont="1" applyFill="1" applyBorder="1" applyAlignment="1">
      <alignment horizontal="center" vertical="center"/>
    </xf>
    <xf numFmtId="0" fontId="16" fillId="9" borderId="34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center" vertical="center"/>
    </xf>
    <xf numFmtId="0" fontId="16" fillId="6" borderId="35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horizontal="center" vertical="center" wrapText="1"/>
    </xf>
    <xf numFmtId="0" fontId="16" fillId="11" borderId="35" xfId="0" applyFont="1" applyFill="1" applyBorder="1" applyAlignment="1">
      <alignment horizontal="center" vertical="center" wrapText="1"/>
    </xf>
    <xf numFmtId="0" fontId="16" fillId="11" borderId="13" xfId="0" applyFont="1" applyFill="1" applyBorder="1" applyAlignment="1">
      <alignment horizontal="center" vertical="center"/>
    </xf>
    <xf numFmtId="0" fontId="16" fillId="11" borderId="36" xfId="0" applyFont="1" applyFill="1" applyBorder="1" applyAlignment="1">
      <alignment horizontal="center" vertical="center"/>
    </xf>
    <xf numFmtId="0" fontId="40" fillId="0" borderId="1" xfId="6" applyFont="1" applyFill="1" applyBorder="1" applyAlignment="1" applyProtection="1">
      <alignment horizontal="center" vertical="center"/>
      <protection locked="0" hidden="1"/>
    </xf>
    <xf numFmtId="177" fontId="40" fillId="0" borderId="17" xfId="6" applyNumberFormat="1" applyFont="1" applyFill="1" applyBorder="1" applyAlignment="1" applyProtection="1">
      <alignment horizontal="center" vertical="center"/>
      <protection locked="0" hidden="1"/>
    </xf>
    <xf numFmtId="38" fontId="16" fillId="9" borderId="52" xfId="9" applyNumberFormat="1" applyFont="1" applyFill="1" applyBorder="1" applyAlignment="1">
      <alignment horizontal="center" vertical="center"/>
    </xf>
    <xf numFmtId="38" fontId="37" fillId="8" borderId="39" xfId="9" applyNumberFormat="1" applyFont="1" applyFill="1" applyBorder="1" applyAlignment="1">
      <alignment horizontal="center" vertical="center"/>
    </xf>
    <xf numFmtId="38" fontId="37" fillId="8" borderId="5" xfId="9" applyNumberFormat="1" applyFont="1" applyFill="1" applyBorder="1" applyAlignment="1">
      <alignment horizontal="center" vertical="center"/>
    </xf>
    <xf numFmtId="180" fontId="16" fillId="8" borderId="5" xfId="0" applyNumberFormat="1" applyFont="1" applyFill="1" applyBorder="1" applyAlignment="1">
      <alignment horizontal="center" vertical="center"/>
    </xf>
    <xf numFmtId="180" fontId="37" fillId="8" borderId="40" xfId="0" applyNumberFormat="1" applyFont="1" applyFill="1" applyBorder="1" applyAlignment="1">
      <alignment horizontal="center" vertical="center"/>
    </xf>
    <xf numFmtId="38" fontId="41" fillId="9" borderId="35" xfId="9" applyNumberFormat="1" applyFont="1" applyFill="1" applyBorder="1" applyAlignment="1">
      <alignment horizontal="center" vertical="center" wrapText="1"/>
    </xf>
    <xf numFmtId="38" fontId="4" fillId="8" borderId="35" xfId="9" applyNumberFormat="1" applyFont="1" applyFill="1" applyBorder="1" applyAlignment="1">
      <alignment horizontal="center" vertical="center"/>
    </xf>
    <xf numFmtId="38" fontId="4" fillId="8" borderId="13" xfId="9" applyNumberFormat="1" applyFont="1" applyFill="1" applyBorder="1" applyAlignment="1">
      <alignment horizontal="center" vertical="center"/>
    </xf>
    <xf numFmtId="180" fontId="41" fillId="8" borderId="13" xfId="0" applyNumberFormat="1" applyFont="1" applyFill="1" applyBorder="1" applyAlignment="1">
      <alignment horizontal="center" vertical="center"/>
    </xf>
    <xf numFmtId="180" fontId="4" fillId="8" borderId="36" xfId="0" applyNumberFormat="1" applyFont="1" applyFill="1" applyBorder="1" applyAlignment="1">
      <alignment horizontal="center" vertical="center"/>
    </xf>
    <xf numFmtId="38" fontId="41" fillId="11" borderId="12" xfId="9" applyNumberFormat="1" applyFont="1" applyFill="1" applyBorder="1" applyAlignment="1">
      <alignment horizontal="center" vertical="center" wrapText="1"/>
    </xf>
    <xf numFmtId="0" fontId="41" fillId="11" borderId="8" xfId="0" applyFont="1" applyFill="1" applyBorder="1" applyAlignment="1">
      <alignment horizontal="center" vertical="center" wrapText="1"/>
    </xf>
    <xf numFmtId="38" fontId="41" fillId="12" borderId="12" xfId="9" applyNumberFormat="1" applyFont="1" applyFill="1" applyBorder="1" applyAlignment="1">
      <alignment horizontal="center" vertical="center"/>
    </xf>
    <xf numFmtId="38" fontId="41" fillId="12" borderId="16" xfId="9" applyNumberFormat="1" applyFont="1" applyFill="1" applyBorder="1" applyAlignment="1">
      <alignment horizontal="center" vertical="center"/>
    </xf>
    <xf numFmtId="38" fontId="4" fillId="12" borderId="16" xfId="9" applyNumberFormat="1" applyFont="1" applyFill="1" applyBorder="1" applyAlignment="1">
      <alignment horizontal="center" vertical="center"/>
    </xf>
    <xf numFmtId="180" fontId="4" fillId="12" borderId="16" xfId="0" applyNumberFormat="1" applyFont="1" applyFill="1" applyBorder="1" applyAlignment="1">
      <alignment horizontal="center" vertical="center"/>
    </xf>
    <xf numFmtId="180" fontId="41" fillId="12" borderId="17" xfId="0" applyNumberFormat="1" applyFont="1" applyFill="1" applyBorder="1" applyAlignment="1">
      <alignment horizontal="center" vertical="center"/>
    </xf>
    <xf numFmtId="180" fontId="41" fillId="12" borderId="16" xfId="0" applyNumberFormat="1" applyFont="1" applyFill="1" applyBorder="1" applyAlignment="1">
      <alignment horizontal="center" vertical="center"/>
    </xf>
    <xf numFmtId="180" fontId="4" fillId="12" borderId="20" xfId="0" applyNumberFormat="1" applyFont="1" applyFill="1" applyBorder="1" applyAlignment="1">
      <alignment horizontal="center" vertical="center"/>
    </xf>
    <xf numFmtId="180" fontId="41" fillId="12" borderId="22" xfId="0" applyNumberFormat="1" applyFont="1" applyFill="1" applyBorder="1" applyAlignment="1">
      <alignment horizontal="center" vertical="center"/>
    </xf>
    <xf numFmtId="180" fontId="4" fillId="3" borderId="16" xfId="0" applyNumberFormat="1" applyFont="1" applyFill="1" applyBorder="1" applyAlignment="1">
      <alignment horizontal="center" vertical="center"/>
    </xf>
    <xf numFmtId="180" fontId="41" fillId="3" borderId="17" xfId="0" applyNumberFormat="1" applyFont="1" applyFill="1" applyBorder="1" applyAlignment="1">
      <alignment horizontal="center" vertical="center"/>
    </xf>
    <xf numFmtId="180" fontId="4" fillId="3" borderId="20" xfId="0" applyNumberFormat="1" applyFont="1" applyFill="1" applyBorder="1" applyAlignment="1">
      <alignment horizontal="center" vertical="center"/>
    </xf>
    <xf numFmtId="180" fontId="41" fillId="3" borderId="22" xfId="0" applyNumberFormat="1" applyFont="1" applyFill="1" applyBorder="1" applyAlignment="1">
      <alignment horizontal="center" vertical="center"/>
    </xf>
    <xf numFmtId="180" fontId="4" fillId="7" borderId="16" xfId="0" applyNumberFormat="1" applyFont="1" applyFill="1" applyBorder="1" applyAlignment="1">
      <alignment horizontal="center" vertical="center"/>
    </xf>
    <xf numFmtId="180" fontId="41" fillId="7" borderId="17" xfId="0" applyNumberFormat="1" applyFont="1" applyFill="1" applyBorder="1" applyAlignment="1">
      <alignment horizontal="center" vertical="center"/>
    </xf>
    <xf numFmtId="180" fontId="41" fillId="7" borderId="22" xfId="0" applyNumberFormat="1" applyFont="1" applyFill="1" applyBorder="1" applyAlignment="1">
      <alignment horizontal="center" vertical="center"/>
    </xf>
    <xf numFmtId="180" fontId="41" fillId="8" borderId="42" xfId="0" applyNumberFormat="1" applyFont="1" applyFill="1" applyBorder="1" applyAlignment="1">
      <alignment horizontal="center" vertical="center"/>
    </xf>
    <xf numFmtId="38" fontId="4" fillId="8" borderId="54" xfId="9" applyNumberFormat="1" applyFont="1" applyFill="1" applyBorder="1" applyAlignment="1">
      <alignment horizontal="center" vertical="center"/>
    </xf>
    <xf numFmtId="180" fontId="41" fillId="8" borderId="32" xfId="0" applyNumberFormat="1" applyFont="1" applyFill="1" applyBorder="1" applyAlignment="1">
      <alignment horizontal="center" vertical="center"/>
    </xf>
    <xf numFmtId="180" fontId="4" fillId="10" borderId="55" xfId="0" applyNumberFormat="1" applyFont="1" applyFill="1" applyBorder="1" applyAlignment="1">
      <alignment horizontal="center" vertical="center"/>
    </xf>
    <xf numFmtId="180" fontId="41" fillId="10" borderId="41" xfId="0" applyNumberFormat="1" applyFont="1" applyFill="1" applyBorder="1" applyAlignment="1">
      <alignment horizontal="center" vertical="center"/>
    </xf>
    <xf numFmtId="180" fontId="4" fillId="3" borderId="12" xfId="0" applyNumberFormat="1" applyFont="1" applyFill="1" applyBorder="1" applyAlignment="1">
      <alignment horizontal="center" vertical="center"/>
    </xf>
    <xf numFmtId="180" fontId="41" fillId="3" borderId="8" xfId="0" applyNumberFormat="1" applyFont="1" applyFill="1" applyBorder="1" applyAlignment="1">
      <alignment horizontal="center" vertical="center"/>
    </xf>
    <xf numFmtId="38" fontId="4" fillId="8" borderId="53" xfId="9" applyNumberFormat="1" applyFont="1" applyFill="1" applyBorder="1" applyAlignment="1">
      <alignment horizontal="center" vertical="center"/>
    </xf>
    <xf numFmtId="180" fontId="4" fillId="7" borderId="12" xfId="0" applyNumberFormat="1" applyFont="1" applyFill="1" applyBorder="1" applyAlignment="1">
      <alignment horizontal="center" vertical="center"/>
    </xf>
    <xf numFmtId="180" fontId="41" fillId="7" borderId="8" xfId="0" applyNumberFormat="1" applyFont="1" applyFill="1" applyBorder="1" applyAlignment="1">
      <alignment horizontal="center" vertical="center"/>
    </xf>
    <xf numFmtId="180" fontId="4" fillId="7" borderId="20" xfId="0" applyNumberFormat="1" applyFont="1" applyFill="1" applyBorder="1" applyAlignment="1">
      <alignment horizontal="center" vertical="center"/>
    </xf>
    <xf numFmtId="43" fontId="16" fillId="12" borderId="8" xfId="7" applyFont="1" applyFill="1" applyBorder="1">
      <alignment vertical="center"/>
    </xf>
    <xf numFmtId="43" fontId="16" fillId="12" borderId="17" xfId="7" applyFont="1" applyFill="1" applyBorder="1">
      <alignment vertical="center"/>
    </xf>
  </cellXfs>
  <cellStyles count="11">
    <cellStyle name="一般" xfId="0" builtinId="0"/>
    <cellStyle name="一般 2" xfId="1"/>
    <cellStyle name="一般 2 2" xfId="2"/>
    <cellStyle name="一般 2 2 2" xfId="3"/>
    <cellStyle name="一般 2 3" xfId="4"/>
    <cellStyle name="一般 3" xfId="9"/>
    <cellStyle name="一般 3 2" xfId="5"/>
    <cellStyle name="一般_山田村一訂購單" xfId="6"/>
    <cellStyle name="千分位" xfId="7" builtinId="3"/>
    <cellStyle name="百分比 2" xfId="8"/>
    <cellStyle name="貨幣 2" xfId="10"/>
  </cellStyles>
  <dxfs count="1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/>
        <color theme="3"/>
      </font>
      <fill>
        <patternFill>
          <bgColor theme="2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3"/>
      </font>
      <fill>
        <patternFill patternType="none">
          <bgColor auto="1"/>
        </patternFill>
      </fill>
      <border diagonalUp="0" diagonalDown="0">
        <left/>
        <right/>
        <top style="thin">
          <color theme="2"/>
        </top>
        <bottom style="thin">
          <color theme="3"/>
        </bottom>
        <vertical/>
        <horizontal/>
      </border>
    </dxf>
    <dxf>
      <font>
        <b/>
        <i/>
        <color theme="4" tint="-0.24994659260841701"/>
      </font>
      <fill>
        <patternFill patternType="none">
          <bgColor auto="1"/>
        </patternFill>
      </fill>
      <border>
        <left/>
        <right/>
        <top/>
        <bottom style="thin">
          <color theme="2"/>
        </bottom>
        <vertical/>
        <horizontal/>
      </border>
    </dxf>
    <dxf>
      <font>
        <color theme="3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3"/>
      </font>
      <fill>
        <patternFill>
          <bgColor theme="2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3"/>
      </font>
      <fill>
        <patternFill patternType="none">
          <bgColor auto="1"/>
        </patternFill>
      </fill>
      <border diagonalUp="0" diagonalDown="0">
        <left/>
        <right/>
        <top style="thin">
          <color theme="2"/>
        </top>
        <bottom style="thin">
          <color theme="3"/>
        </bottom>
        <vertical/>
        <horizontal/>
      </border>
    </dxf>
    <dxf>
      <font>
        <b val="0"/>
        <i val="0"/>
        <color theme="4" tint="-0.24994659260841701"/>
      </font>
      <fill>
        <patternFill patternType="none">
          <bgColor auto="1"/>
        </patternFill>
      </fill>
      <border>
        <left/>
        <right/>
        <top/>
        <bottom style="thin">
          <color theme="2"/>
        </bottom>
        <vertical/>
        <horizontal/>
      </border>
    </dxf>
    <dxf>
      <font>
        <color theme="3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2" defaultTableStyle="TableStyleMedium9" defaultPivotStyle="PivotStyleLight16">
    <tableStyle name="Billing Invoice" pivot="0" count="4">
      <tableStyleElement type="wholeTable" dxfId="18"/>
      <tableStyleElement type="headerRow" dxfId="17"/>
      <tableStyleElement type="totalRow" dxfId="16"/>
      <tableStyleElement type="firstRowStripe" dxfId="15"/>
    </tableStyle>
    <tableStyle name="Billing Invoice 2" pivot="0" count="4">
      <tableStyleElement type="wholeTable" dxfId="14"/>
      <tableStyleElement type="headerRow" dxfId="13"/>
      <tableStyleElement type="totalRow" dxfId="12"/>
      <tableStyleElement type="firstRowStripe" dxfId="1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166687</xdr:rowOff>
    </xdr:from>
    <xdr:to>
      <xdr:col>3</xdr:col>
      <xdr:colOff>1145381</xdr:colOff>
      <xdr:row>0</xdr:row>
      <xdr:rowOff>884085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166687"/>
          <a:ext cx="2405063" cy="7173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56;&#38364;&#24288;&#21830;&#36039;&#26009;(&#26356;&#26032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監工資料"/>
      <sheetName val="廠商資料"/>
      <sheetName val="工作表1"/>
      <sheetName val="工作表2"/>
      <sheetName val="工作表3"/>
    </sheetNames>
    <sheetDataSet>
      <sheetData sheetId="0"/>
      <sheetData sheetId="1"/>
      <sheetData sheetId="2">
        <row r="2">
          <cell r="A2" t="str">
            <v>電子</v>
          </cell>
        </row>
        <row r="3">
          <cell r="A3" t="str">
            <v>食品</v>
          </cell>
        </row>
        <row r="4">
          <cell r="A4" t="str">
            <v>百貨</v>
          </cell>
        </row>
        <row r="5">
          <cell r="A5" t="str">
            <v>休閒</v>
          </cell>
        </row>
        <row r="6">
          <cell r="A6" t="str">
            <v>電腦</v>
          </cell>
        </row>
        <row r="7">
          <cell r="A7" t="str">
            <v>金融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tabSelected="1" view="pageBreakPreview" zoomScale="93" zoomScaleNormal="70" zoomScaleSheetLayoutView="93" workbookViewId="0">
      <selection activeCell="B4" sqref="B4:C4"/>
    </sheetView>
  </sheetViews>
  <sheetFormatPr defaultColWidth="8.90625" defaultRowHeight="17" x14ac:dyDescent="0.4"/>
  <cols>
    <col min="1" max="1" width="2.90625" customWidth="1"/>
    <col min="2" max="2" width="4.90625" customWidth="1"/>
    <col min="3" max="3" width="9.7265625" customWidth="1"/>
    <col min="4" max="4" width="33.7265625" customWidth="1"/>
    <col min="5" max="5" width="10.26953125" customWidth="1"/>
    <col min="6" max="6" width="11.90625" bestFit="1" customWidth="1"/>
    <col min="7" max="7" width="14.7265625" customWidth="1"/>
    <col min="8" max="8" width="12.6328125" customWidth="1"/>
    <col min="9" max="9" width="2.90625" customWidth="1"/>
    <col min="10" max="10" width="8.453125" customWidth="1"/>
    <col min="11" max="13" width="8.6328125" customWidth="1"/>
    <col min="14" max="14" width="8.453125" customWidth="1"/>
    <col min="15" max="19" width="8.6328125" customWidth="1"/>
    <col min="20" max="20" width="17.08984375" customWidth="1"/>
  </cols>
  <sheetData>
    <row r="1" spans="1:19" s="15" customFormat="1" ht="91.5" customHeight="1" x14ac:dyDescent="0.4">
      <c r="A1" s="133" t="s">
        <v>12</v>
      </c>
      <c r="B1" s="133"/>
      <c r="C1" s="133"/>
      <c r="D1" s="133"/>
      <c r="E1" s="133"/>
      <c r="F1" s="133"/>
      <c r="G1" s="133"/>
      <c r="H1" s="133"/>
      <c r="I1" s="25"/>
      <c r="J1" s="25"/>
      <c r="K1" s="25"/>
      <c r="L1" s="25"/>
      <c r="M1" s="25"/>
      <c r="N1" s="25"/>
      <c r="O1" s="25"/>
      <c r="P1" s="25"/>
      <c r="Q1" s="25"/>
      <c r="R1" s="14"/>
      <c r="S1" s="14"/>
    </row>
    <row r="2" spans="1:19" s="11" customFormat="1" ht="24.75" customHeight="1" x14ac:dyDescent="0.4">
      <c r="A2" s="44"/>
      <c r="B2" s="152" t="s">
        <v>37</v>
      </c>
      <c r="C2" s="152"/>
      <c r="D2" s="152"/>
      <c r="E2" s="152"/>
      <c r="F2" s="152"/>
      <c r="G2" s="152"/>
      <c r="H2" s="15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11" customFormat="1" ht="24.75" customHeight="1" thickBot="1" x14ac:dyDescent="0.45">
      <c r="B3" s="153" t="s">
        <v>123</v>
      </c>
      <c r="C3" s="153"/>
      <c r="D3" s="153"/>
      <c r="E3" s="153"/>
      <c r="F3" s="153"/>
      <c r="G3" s="64" t="s">
        <v>18</v>
      </c>
      <c r="H3" s="45"/>
      <c r="I3" s="26"/>
      <c r="J3" s="26"/>
      <c r="K3" s="26"/>
      <c r="L3" s="26"/>
      <c r="N3" s="26"/>
      <c r="O3" s="26"/>
      <c r="P3" s="12"/>
      <c r="Q3" s="12"/>
      <c r="S3" s="12"/>
    </row>
    <row r="4" spans="1:19" s="11" customFormat="1" ht="24.75" customHeight="1" x14ac:dyDescent="0.4">
      <c r="A4" s="16"/>
      <c r="B4" s="165" t="s">
        <v>13</v>
      </c>
      <c r="C4" s="155"/>
      <c r="D4" s="60"/>
      <c r="E4" s="154" t="s">
        <v>27</v>
      </c>
      <c r="F4" s="155"/>
      <c r="G4" s="154"/>
      <c r="H4" s="160"/>
      <c r="I4" s="29"/>
      <c r="M4" s="29"/>
      <c r="N4" s="28"/>
      <c r="O4" s="28"/>
      <c r="P4" s="16"/>
      <c r="Q4" s="16"/>
      <c r="R4" s="16"/>
      <c r="S4" s="16"/>
    </row>
    <row r="5" spans="1:19" s="11" customFormat="1" ht="24.75" customHeight="1" x14ac:dyDescent="0.4">
      <c r="A5" s="16"/>
      <c r="B5" s="166" t="s">
        <v>14</v>
      </c>
      <c r="C5" s="157"/>
      <c r="D5" s="46"/>
      <c r="E5" s="156" t="s">
        <v>17</v>
      </c>
      <c r="F5" s="157"/>
      <c r="G5" s="156"/>
      <c r="H5" s="159"/>
      <c r="I5" s="29"/>
      <c r="M5" s="29"/>
      <c r="N5" s="28"/>
      <c r="O5" s="28"/>
      <c r="P5" s="16"/>
      <c r="Q5" s="16"/>
      <c r="R5" s="16"/>
      <c r="S5" s="16"/>
    </row>
    <row r="6" spans="1:19" s="11" customFormat="1" ht="24.75" customHeight="1" x14ac:dyDescent="0.4">
      <c r="A6" s="16"/>
      <c r="B6" s="166" t="s">
        <v>15</v>
      </c>
      <c r="C6" s="157"/>
      <c r="D6" s="46"/>
      <c r="E6" s="156" t="s">
        <v>16</v>
      </c>
      <c r="F6" s="157"/>
      <c r="G6" s="156"/>
      <c r="H6" s="159"/>
      <c r="I6" s="29"/>
      <c r="M6" s="29"/>
      <c r="N6" s="28"/>
      <c r="O6" s="28"/>
      <c r="P6" s="16"/>
      <c r="Q6" s="16"/>
      <c r="R6" s="16"/>
      <c r="S6" s="16"/>
    </row>
    <row r="7" spans="1:19" s="11" customFormat="1" ht="24.75" customHeight="1" thickBot="1" x14ac:dyDescent="0.45">
      <c r="A7" s="16"/>
      <c r="B7" s="161" t="s">
        <v>19</v>
      </c>
      <c r="C7" s="162"/>
      <c r="D7" s="61"/>
      <c r="E7" s="158" t="s">
        <v>33</v>
      </c>
      <c r="F7" s="158"/>
      <c r="G7" s="167" t="s">
        <v>20</v>
      </c>
      <c r="H7" s="168"/>
      <c r="I7" s="29"/>
      <c r="M7" s="29"/>
      <c r="N7" s="27"/>
      <c r="O7" s="27"/>
      <c r="P7" s="16"/>
      <c r="Q7" s="16"/>
      <c r="R7" s="16"/>
      <c r="S7" s="16"/>
    </row>
    <row r="8" spans="1:19" s="11" customFormat="1" ht="31.5" customHeight="1" x14ac:dyDescent="0.35">
      <c r="B8" s="63" t="s">
        <v>26</v>
      </c>
      <c r="C8" s="47"/>
      <c r="D8" s="48"/>
      <c r="E8" s="49"/>
      <c r="F8" s="49"/>
      <c r="G8" s="49"/>
      <c r="H8" s="50"/>
      <c r="I8" s="30"/>
      <c r="J8" s="30"/>
      <c r="K8" s="30"/>
      <c r="L8" s="30"/>
      <c r="M8" s="30"/>
      <c r="N8" s="30"/>
      <c r="O8" s="30"/>
      <c r="P8" s="6"/>
      <c r="Q8" s="6"/>
      <c r="R8" s="6"/>
      <c r="S8" s="6"/>
    </row>
    <row r="9" spans="1:19" s="11" customFormat="1" ht="23.25" customHeight="1" x14ac:dyDescent="0.4">
      <c r="B9" s="51" t="s">
        <v>0</v>
      </c>
      <c r="C9" s="31"/>
      <c r="D9" s="32"/>
      <c r="E9" s="13"/>
      <c r="F9" s="32"/>
      <c r="G9" s="32"/>
      <c r="H9" s="52"/>
      <c r="I9" s="29"/>
      <c r="J9" s="29"/>
      <c r="L9" s="29"/>
      <c r="M9" s="29"/>
      <c r="N9" s="29"/>
      <c r="O9" s="34"/>
      <c r="P9" s="127"/>
      <c r="Q9" s="127"/>
      <c r="R9" s="126"/>
      <c r="S9" s="126"/>
    </row>
    <row r="10" spans="1:19" s="11" customFormat="1" ht="23.25" customHeight="1" x14ac:dyDescent="0.4">
      <c r="B10" s="53" t="s">
        <v>34</v>
      </c>
      <c r="C10" s="33"/>
      <c r="D10" s="5"/>
      <c r="E10" s="7"/>
      <c r="F10" s="7"/>
      <c r="G10" s="7"/>
      <c r="H10" s="54"/>
      <c r="O10" s="13"/>
      <c r="P10" s="127"/>
      <c r="Q10" s="127"/>
      <c r="R10" s="126"/>
      <c r="S10" s="126"/>
    </row>
    <row r="11" spans="1:19" s="11" customFormat="1" ht="23.25" customHeight="1" thickBot="1" x14ac:dyDescent="0.45">
      <c r="B11" s="55" t="s">
        <v>35</v>
      </c>
      <c r="C11" s="56"/>
      <c r="D11" s="57"/>
      <c r="E11" s="58"/>
      <c r="F11" s="58"/>
      <c r="G11" s="58"/>
      <c r="H11" s="59"/>
      <c r="I11" s="7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21" customHeight="1" thickBot="1" x14ac:dyDescent="0.35">
      <c r="A12" s="1"/>
      <c r="B12" s="22"/>
      <c r="C12" s="22"/>
      <c r="D12" s="23"/>
      <c r="E12" s="19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</row>
    <row r="13" spans="1:19" ht="42" customHeight="1" x14ac:dyDescent="0.4">
      <c r="B13" s="136" t="s">
        <v>22</v>
      </c>
      <c r="C13" s="137"/>
      <c r="D13" s="138"/>
      <c r="E13" s="40" t="s">
        <v>23</v>
      </c>
      <c r="F13" s="62" t="s">
        <v>31</v>
      </c>
      <c r="G13" s="40" t="s">
        <v>24</v>
      </c>
      <c r="H13" s="41" t="s">
        <v>25</v>
      </c>
      <c r="I13" s="24"/>
      <c r="J13" s="129"/>
      <c r="K13" s="129"/>
      <c r="L13" s="129"/>
      <c r="M13" s="129"/>
      <c r="N13" s="129"/>
      <c r="O13" s="129"/>
      <c r="P13" s="129"/>
      <c r="Q13" s="129"/>
      <c r="R13" s="129"/>
      <c r="S13" s="129"/>
    </row>
    <row r="14" spans="1:19" s="11" customFormat="1" ht="26.25" customHeight="1" x14ac:dyDescent="0.4">
      <c r="B14" s="42">
        <v>1</v>
      </c>
      <c r="C14" s="134" t="s">
        <v>1</v>
      </c>
      <c r="D14" s="135"/>
      <c r="E14" s="35">
        <v>6000</v>
      </c>
      <c r="F14" s="36">
        <f>E14*0.9</f>
        <v>5400</v>
      </c>
      <c r="G14" s="8"/>
      <c r="H14" s="43">
        <f>G14*F14</f>
        <v>0</v>
      </c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s="11" customFormat="1" ht="26.25" customHeight="1" x14ac:dyDescent="0.4">
      <c r="B15" s="42">
        <v>2</v>
      </c>
      <c r="C15" s="134" t="s">
        <v>2</v>
      </c>
      <c r="D15" s="135"/>
      <c r="E15" s="35">
        <v>10000</v>
      </c>
      <c r="F15" s="36">
        <f t="shared" ref="F15:F28" si="0">E15*0.9</f>
        <v>9000</v>
      </c>
      <c r="G15" s="189">
        <v>5</v>
      </c>
      <c r="H15" s="190">
        <f t="shared" ref="H15:H28" si="1">G15*F15</f>
        <v>45000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pans="1:19" s="11" customFormat="1" ht="26.25" customHeight="1" x14ac:dyDescent="0.4">
      <c r="B16" s="42">
        <v>3</v>
      </c>
      <c r="C16" s="134" t="s">
        <v>3</v>
      </c>
      <c r="D16" s="135"/>
      <c r="E16" s="37">
        <v>1600</v>
      </c>
      <c r="F16" s="36">
        <f t="shared" si="0"/>
        <v>1440</v>
      </c>
      <c r="G16" s="8"/>
      <c r="H16" s="43">
        <f t="shared" si="1"/>
        <v>0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20" s="11" customFormat="1" ht="26.25" customHeight="1" x14ac:dyDescent="0.4">
      <c r="B17" s="42">
        <v>4</v>
      </c>
      <c r="C17" s="134" t="s">
        <v>4</v>
      </c>
      <c r="D17" s="135"/>
      <c r="E17" s="35">
        <v>1200</v>
      </c>
      <c r="F17" s="36">
        <f t="shared" si="0"/>
        <v>1080</v>
      </c>
      <c r="G17" s="8"/>
      <c r="H17" s="43">
        <f t="shared" si="1"/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0" s="11" customFormat="1" ht="26.25" customHeight="1" x14ac:dyDescent="0.4">
      <c r="B18" s="42">
        <v>5</v>
      </c>
      <c r="C18" s="134" t="s">
        <v>6</v>
      </c>
      <c r="D18" s="135"/>
      <c r="E18" s="37">
        <v>1000</v>
      </c>
      <c r="F18" s="36">
        <f t="shared" si="0"/>
        <v>900</v>
      </c>
      <c r="G18" s="8"/>
      <c r="H18" s="43">
        <f t="shared" si="1"/>
        <v>0</v>
      </c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 spans="1:20" s="11" customFormat="1" ht="26.25" customHeight="1" x14ac:dyDescent="0.4">
      <c r="B19" s="42">
        <v>6</v>
      </c>
      <c r="C19" s="134" t="s">
        <v>5</v>
      </c>
      <c r="D19" s="135"/>
      <c r="E19" s="38">
        <v>3600</v>
      </c>
      <c r="F19" s="36">
        <f t="shared" si="0"/>
        <v>3240</v>
      </c>
      <c r="G19" s="8"/>
      <c r="H19" s="43">
        <f t="shared" si="1"/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</row>
    <row r="20" spans="1:20" s="11" customFormat="1" ht="26.25" customHeight="1" x14ac:dyDescent="0.4">
      <c r="B20" s="42">
        <v>7</v>
      </c>
      <c r="C20" s="134" t="s">
        <v>8</v>
      </c>
      <c r="D20" s="135"/>
      <c r="E20" s="38">
        <v>4800</v>
      </c>
      <c r="F20" s="36">
        <f t="shared" si="0"/>
        <v>4320</v>
      </c>
      <c r="G20" s="8"/>
      <c r="H20" s="43">
        <f t="shared" si="1"/>
        <v>0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1:20" s="11" customFormat="1" ht="26.25" customHeight="1" x14ac:dyDescent="0.4">
      <c r="B21" s="42">
        <v>8</v>
      </c>
      <c r="C21" s="134" t="s">
        <v>9</v>
      </c>
      <c r="D21" s="135"/>
      <c r="E21" s="37"/>
      <c r="F21" s="36">
        <f t="shared" si="0"/>
        <v>0</v>
      </c>
      <c r="G21" s="8"/>
      <c r="H21" s="43">
        <f t="shared" si="1"/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1:20" s="11" customFormat="1" ht="26.25" customHeight="1" x14ac:dyDescent="0.4">
      <c r="B22" s="42">
        <v>9</v>
      </c>
      <c r="C22" s="134" t="s">
        <v>21</v>
      </c>
      <c r="D22" s="135"/>
      <c r="E22" s="35">
        <v>100</v>
      </c>
      <c r="F22" s="36">
        <f t="shared" si="0"/>
        <v>90</v>
      </c>
      <c r="G22" s="8"/>
      <c r="H22" s="43">
        <f t="shared" si="1"/>
        <v>0</v>
      </c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</row>
    <row r="23" spans="1:20" s="11" customFormat="1" ht="26.25" customHeight="1" x14ac:dyDescent="0.4">
      <c r="B23" s="42">
        <v>10</v>
      </c>
      <c r="C23" s="134" t="s">
        <v>7</v>
      </c>
      <c r="D23" s="135"/>
      <c r="E23" s="35">
        <v>100</v>
      </c>
      <c r="F23" s="36">
        <f t="shared" si="0"/>
        <v>90</v>
      </c>
      <c r="G23" s="8"/>
      <c r="H23" s="43">
        <f t="shared" si="1"/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20" s="11" customFormat="1" ht="26.25" customHeight="1" x14ac:dyDescent="0.4">
      <c r="B24" s="42">
        <v>11</v>
      </c>
      <c r="C24" s="134" t="s">
        <v>36</v>
      </c>
      <c r="D24" s="135"/>
      <c r="E24" s="37">
        <v>100</v>
      </c>
      <c r="F24" s="36">
        <f t="shared" si="0"/>
        <v>90</v>
      </c>
      <c r="G24" s="8"/>
      <c r="H24" s="43">
        <f t="shared" si="1"/>
        <v>0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pans="1:20" s="11" customFormat="1" ht="26.25" customHeight="1" x14ac:dyDescent="0.4">
      <c r="B25" s="42">
        <v>12</v>
      </c>
      <c r="C25" s="134" t="s">
        <v>10</v>
      </c>
      <c r="D25" s="135"/>
      <c r="E25" s="35"/>
      <c r="F25" s="36">
        <f t="shared" si="0"/>
        <v>0</v>
      </c>
      <c r="G25" s="8"/>
      <c r="H25" s="43">
        <f t="shared" si="1"/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pans="1:20" s="11" customFormat="1" ht="26.25" customHeight="1" x14ac:dyDescent="0.4">
      <c r="B26" s="42">
        <v>13</v>
      </c>
      <c r="C26" s="134" t="s">
        <v>121</v>
      </c>
      <c r="D26" s="135"/>
      <c r="E26" s="37">
        <v>100</v>
      </c>
      <c r="F26" s="36">
        <f t="shared" si="0"/>
        <v>90</v>
      </c>
      <c r="G26" s="8"/>
      <c r="H26" s="43">
        <f t="shared" si="1"/>
        <v>0</v>
      </c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pans="1:20" s="11" customFormat="1" ht="26.25" customHeight="1" x14ac:dyDescent="0.4">
      <c r="B27" s="42">
        <v>14</v>
      </c>
      <c r="C27" s="134" t="s">
        <v>11</v>
      </c>
      <c r="D27" s="135"/>
      <c r="E27" s="37">
        <v>250</v>
      </c>
      <c r="F27" s="36">
        <f t="shared" si="0"/>
        <v>225</v>
      </c>
      <c r="G27" s="8"/>
      <c r="H27" s="43">
        <f t="shared" si="1"/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20" s="11" customFormat="1" ht="26.25" customHeight="1" x14ac:dyDescent="0.4">
      <c r="B28" s="42">
        <v>15</v>
      </c>
      <c r="C28" s="163"/>
      <c r="D28" s="164"/>
      <c r="E28" s="39"/>
      <c r="F28" s="36">
        <f t="shared" si="0"/>
        <v>0</v>
      </c>
      <c r="G28" s="8"/>
      <c r="H28" s="43">
        <f t="shared" si="1"/>
        <v>0</v>
      </c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20" ht="27" customHeight="1" x14ac:dyDescent="0.4">
      <c r="B29" s="143" t="s">
        <v>32</v>
      </c>
      <c r="C29" s="144"/>
      <c r="D29" s="145"/>
      <c r="E29" s="130" t="s">
        <v>28</v>
      </c>
      <c r="F29" s="130"/>
      <c r="G29" s="131">
        <f>SUM(H14:H28)</f>
        <v>45000</v>
      </c>
      <c r="H29" s="132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20" ht="27" customHeight="1" x14ac:dyDescent="0.4">
      <c r="B30" s="146"/>
      <c r="C30" s="147"/>
      <c r="D30" s="148"/>
      <c r="E30" s="141" t="s">
        <v>29</v>
      </c>
      <c r="F30" s="141"/>
      <c r="G30" s="131">
        <f>G29*0.85</f>
        <v>38250</v>
      </c>
      <c r="H30" s="132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20" ht="27" customHeight="1" thickBot="1" x14ac:dyDescent="0.35">
      <c r="A31" s="3"/>
      <c r="B31" s="149"/>
      <c r="C31" s="150"/>
      <c r="D31" s="151"/>
      <c r="E31" s="142" t="s">
        <v>30</v>
      </c>
      <c r="F31" s="142"/>
      <c r="G31" s="139">
        <f>G29*0.65</f>
        <v>29250</v>
      </c>
      <c r="H31" s="14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3">
      <c r="A32" s="4"/>
      <c r="B32" s="2"/>
      <c r="C32" s="2"/>
      <c r="D32" s="2"/>
      <c r="E32" s="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3">
      <c r="A33" s="4"/>
      <c r="B33" s="2"/>
      <c r="C33" s="2"/>
      <c r="D33" s="2"/>
      <c r="E33" s="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3">
      <c r="A34" s="4"/>
      <c r="B34" s="2"/>
      <c r="C34" s="2"/>
      <c r="D34" s="2"/>
      <c r="E34" s="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x14ac:dyDescent="0.3">
      <c r="A35" s="4"/>
      <c r="B35" s="2"/>
      <c r="C35" s="2"/>
      <c r="D35" s="2"/>
      <c r="E35" s="1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x14ac:dyDescent="0.3">
      <c r="A36" s="4"/>
      <c r="B36" s="1"/>
      <c r="C36" s="1"/>
      <c r="D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3">
      <c r="A37" s="4"/>
      <c r="B37" s="1"/>
      <c r="C37" s="1"/>
      <c r="D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9"/>
      <c r="B38" s="9"/>
      <c r="C38" s="9"/>
      <c r="D38" s="9"/>
      <c r="E38" s="17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4">
      <c r="E39" s="18"/>
    </row>
    <row r="41" spans="1:20" x14ac:dyDescent="0.4">
      <c r="E41" s="17"/>
    </row>
    <row r="42" spans="1:20" x14ac:dyDescent="0.4">
      <c r="E42" s="17"/>
    </row>
  </sheetData>
  <mergeCells count="52">
    <mergeCell ref="C25:D25"/>
    <mergeCell ref="C26:D26"/>
    <mergeCell ref="C27:D27"/>
    <mergeCell ref="C18:D18"/>
    <mergeCell ref="C19:D19"/>
    <mergeCell ref="C20:D20"/>
    <mergeCell ref="C21:D21"/>
    <mergeCell ref="C22:D22"/>
    <mergeCell ref="G31:H31"/>
    <mergeCell ref="E30:F30"/>
    <mergeCell ref="E31:F31"/>
    <mergeCell ref="B29:D31"/>
    <mergeCell ref="B2:H2"/>
    <mergeCell ref="B3:F3"/>
    <mergeCell ref="E4:F4"/>
    <mergeCell ref="E5:F5"/>
    <mergeCell ref="E6:F6"/>
    <mergeCell ref="E7:F7"/>
    <mergeCell ref="G6:H6"/>
    <mergeCell ref="G5:H5"/>
    <mergeCell ref="G4:H4"/>
    <mergeCell ref="B7:C7"/>
    <mergeCell ref="C14:D14"/>
    <mergeCell ref="G29:H29"/>
    <mergeCell ref="E29:F29"/>
    <mergeCell ref="G30:H30"/>
    <mergeCell ref="A1:H1"/>
    <mergeCell ref="C15:D15"/>
    <mergeCell ref="C16:D16"/>
    <mergeCell ref="C17:D17"/>
    <mergeCell ref="B13:D13"/>
    <mergeCell ref="F12:G12"/>
    <mergeCell ref="H12:I12"/>
    <mergeCell ref="C28:D28"/>
    <mergeCell ref="B4:C4"/>
    <mergeCell ref="B5:C5"/>
    <mergeCell ref="B6:C6"/>
    <mergeCell ref="G7:H7"/>
    <mergeCell ref="C23:D23"/>
    <mergeCell ref="C24:D24"/>
    <mergeCell ref="J13:K13"/>
    <mergeCell ref="L13:M13"/>
    <mergeCell ref="N13:O13"/>
    <mergeCell ref="P13:Q13"/>
    <mergeCell ref="R13:S13"/>
    <mergeCell ref="R9:S10"/>
    <mergeCell ref="P9:Q10"/>
    <mergeCell ref="J12:K12"/>
    <mergeCell ref="L12:M12"/>
    <mergeCell ref="N12:O12"/>
    <mergeCell ref="P12:Q12"/>
    <mergeCell ref="R12:S12"/>
  </mergeCells>
  <phoneticPr fontId="21" type="noConversion"/>
  <conditionalFormatting sqref="E29:E30 G29 I29:S30">
    <cfRule type="cellIs" dxfId="10" priority="18" stopIfTrue="1" operator="equal">
      <formula>0</formula>
    </cfRule>
  </conditionalFormatting>
  <conditionalFormatting sqref="E30">
    <cfRule type="cellIs" dxfId="9" priority="17" stopIfTrue="1" operator="equal">
      <formula>0</formula>
    </cfRule>
  </conditionalFormatting>
  <conditionalFormatting sqref="J29:J30">
    <cfRule type="cellIs" dxfId="8" priority="14" stopIfTrue="1" operator="equal">
      <formula>0</formula>
    </cfRule>
  </conditionalFormatting>
  <conditionalFormatting sqref="L29:L30">
    <cfRule type="cellIs" dxfId="7" priority="13" stopIfTrue="1" operator="equal">
      <formula>0</formula>
    </cfRule>
  </conditionalFormatting>
  <conditionalFormatting sqref="N29:N30">
    <cfRule type="cellIs" dxfId="6" priority="12" stopIfTrue="1" operator="equal">
      <formula>0</formula>
    </cfRule>
  </conditionalFormatting>
  <conditionalFormatting sqref="P29:P30">
    <cfRule type="cellIs" dxfId="5" priority="11" stopIfTrue="1" operator="equal">
      <formula>0</formula>
    </cfRule>
  </conditionalFormatting>
  <conditionalFormatting sqref="R29:R30">
    <cfRule type="cellIs" dxfId="4" priority="10" stopIfTrue="1" operator="equal">
      <formula>0</formula>
    </cfRule>
  </conditionalFormatting>
  <conditionalFormatting sqref="E31">
    <cfRule type="cellIs" dxfId="3" priority="4" stopIfTrue="1" operator="equal">
      <formula>0</formula>
    </cfRule>
  </conditionalFormatting>
  <conditionalFormatting sqref="E31">
    <cfRule type="cellIs" dxfId="2" priority="3" stopIfTrue="1" operator="equal">
      <formula>0</formula>
    </cfRule>
  </conditionalFormatting>
  <conditionalFormatting sqref="G30">
    <cfRule type="cellIs" dxfId="1" priority="2" stopIfTrue="1" operator="equal">
      <formula>0</formula>
    </cfRule>
  </conditionalFormatting>
  <conditionalFormatting sqref="G31">
    <cfRule type="cellIs" dxfId="0" priority="1" stopIfTrue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8"/>
  <sheetViews>
    <sheetView view="pageBreakPreview" topLeftCell="A16" zoomScale="87" zoomScaleNormal="100" zoomScaleSheetLayoutView="87" workbookViewId="0">
      <selection activeCell="G6" sqref="G6:G22"/>
    </sheetView>
  </sheetViews>
  <sheetFormatPr defaultColWidth="9" defaultRowHeight="15.5" x14ac:dyDescent="0.4"/>
  <cols>
    <col min="1" max="1" width="3.90625" style="65" customWidth="1"/>
    <col min="2" max="2" width="4.453125" style="66" customWidth="1"/>
    <col min="3" max="3" width="32.54296875" style="65" bestFit="1" customWidth="1"/>
    <col min="4" max="5" width="8.453125" style="65" bestFit="1" customWidth="1"/>
    <col min="6" max="6" width="9.7265625" style="65" bestFit="1" customWidth="1"/>
    <col min="7" max="7" width="10.453125" style="65" bestFit="1" customWidth="1"/>
    <col min="8" max="8" width="4.26953125" style="65" customWidth="1"/>
    <col min="9" max="9" width="4.6328125" style="65" customWidth="1"/>
    <col min="10" max="10" width="45.7265625" style="65" bestFit="1" customWidth="1"/>
    <col min="11" max="11" width="9" style="65"/>
    <col min="12" max="12" width="10.26953125" style="65" customWidth="1"/>
    <col min="13" max="13" width="4" style="65" customWidth="1"/>
    <col min="14" max="16384" width="9" style="65"/>
  </cols>
  <sheetData>
    <row r="2" spans="2:12" ht="26.25" customHeight="1" x14ac:dyDescent="0.4">
      <c r="B2" s="169" t="s">
        <v>115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</row>
    <row r="3" spans="2:12" ht="37.5" customHeight="1" x14ac:dyDescent="0.4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2:12" ht="16" thickBot="1" x14ac:dyDescent="0.45"/>
    <row r="5" spans="2:12" ht="32.5" thickBot="1" x14ac:dyDescent="0.45">
      <c r="B5" s="173" t="s">
        <v>98</v>
      </c>
      <c r="C5" s="174"/>
      <c r="D5" s="79" t="s">
        <v>94</v>
      </c>
      <c r="E5" s="80" t="s">
        <v>95</v>
      </c>
      <c r="F5" s="201" t="s">
        <v>96</v>
      </c>
      <c r="G5" s="202" t="s">
        <v>97</v>
      </c>
      <c r="I5" s="178" t="s">
        <v>122</v>
      </c>
      <c r="J5" s="179"/>
      <c r="K5" s="191" t="s">
        <v>94</v>
      </c>
      <c r="L5" s="196" t="s">
        <v>96</v>
      </c>
    </row>
    <row r="6" spans="2:12" ht="24.75" customHeight="1" x14ac:dyDescent="0.4">
      <c r="B6" s="186" t="s">
        <v>86</v>
      </c>
      <c r="C6" s="113" t="s">
        <v>38</v>
      </c>
      <c r="D6" s="98">
        <v>1200</v>
      </c>
      <c r="E6" s="229">
        <v>0</v>
      </c>
      <c r="F6" s="203">
        <f>D6*0.9</f>
        <v>1080</v>
      </c>
      <c r="G6" s="229">
        <v>0</v>
      </c>
      <c r="I6" s="175" t="s">
        <v>93</v>
      </c>
      <c r="J6" s="81" t="s">
        <v>92</v>
      </c>
      <c r="K6" s="192">
        <v>800</v>
      </c>
      <c r="L6" s="197">
        <v>720</v>
      </c>
    </row>
    <row r="7" spans="2:12" ht="24.75" customHeight="1" x14ac:dyDescent="0.4">
      <c r="B7" s="187"/>
      <c r="C7" s="114" t="s">
        <v>39</v>
      </c>
      <c r="D7" s="99">
        <v>1500</v>
      </c>
      <c r="E7" s="230">
        <v>0</v>
      </c>
      <c r="F7" s="204">
        <f t="shared" ref="F7:F48" si="0">D7*0.9</f>
        <v>1350</v>
      </c>
      <c r="G7" s="230">
        <v>0</v>
      </c>
      <c r="I7" s="176"/>
      <c r="J7" s="82" t="s">
        <v>87</v>
      </c>
      <c r="K7" s="193">
        <v>800</v>
      </c>
      <c r="L7" s="198">
        <v>720</v>
      </c>
    </row>
    <row r="8" spans="2:12" ht="24.75" customHeight="1" x14ac:dyDescent="0.4">
      <c r="B8" s="187"/>
      <c r="C8" s="114" t="s">
        <v>40</v>
      </c>
      <c r="D8" s="99">
        <v>1800</v>
      </c>
      <c r="E8" s="230">
        <v>0</v>
      </c>
      <c r="F8" s="204">
        <f t="shared" si="0"/>
        <v>1620</v>
      </c>
      <c r="G8" s="230">
        <v>0</v>
      </c>
      <c r="I8" s="176"/>
      <c r="J8" s="83" t="s">
        <v>56</v>
      </c>
      <c r="K8" s="193">
        <v>800</v>
      </c>
      <c r="L8" s="198">
        <v>720</v>
      </c>
    </row>
    <row r="9" spans="2:12" ht="24.75" customHeight="1" x14ac:dyDescent="0.4">
      <c r="B9" s="187"/>
      <c r="C9" s="114" t="s">
        <v>41</v>
      </c>
      <c r="D9" s="99" t="s">
        <v>42</v>
      </c>
      <c r="E9" s="230">
        <v>0</v>
      </c>
      <c r="F9" s="204" t="s">
        <v>42</v>
      </c>
      <c r="G9" s="230">
        <v>0</v>
      </c>
      <c r="I9" s="176"/>
      <c r="J9" s="83" t="s">
        <v>57</v>
      </c>
      <c r="K9" s="193">
        <v>1000</v>
      </c>
      <c r="L9" s="198">
        <v>900</v>
      </c>
    </row>
    <row r="10" spans="2:12" ht="24.75" customHeight="1" x14ac:dyDescent="0.4">
      <c r="B10" s="187"/>
      <c r="C10" s="114" t="s">
        <v>43</v>
      </c>
      <c r="D10" s="99">
        <v>6000</v>
      </c>
      <c r="E10" s="230">
        <v>0</v>
      </c>
      <c r="F10" s="204">
        <f t="shared" si="0"/>
        <v>5400</v>
      </c>
      <c r="G10" s="230">
        <v>0</v>
      </c>
      <c r="I10" s="176"/>
      <c r="J10" s="83" t="s">
        <v>91</v>
      </c>
      <c r="K10" s="193">
        <v>1200</v>
      </c>
      <c r="L10" s="198">
        <v>1080</v>
      </c>
    </row>
    <row r="11" spans="2:12" ht="24.75" customHeight="1" x14ac:dyDescent="0.4">
      <c r="B11" s="187"/>
      <c r="C11" s="114" t="s">
        <v>44</v>
      </c>
      <c r="D11" s="100">
        <v>12000</v>
      </c>
      <c r="E11" s="230">
        <v>0</v>
      </c>
      <c r="F11" s="205">
        <f t="shared" si="0"/>
        <v>10800</v>
      </c>
      <c r="G11" s="230">
        <v>0</v>
      </c>
      <c r="I11" s="176"/>
      <c r="J11" s="83" t="s">
        <v>58</v>
      </c>
      <c r="K11" s="193">
        <v>1200</v>
      </c>
      <c r="L11" s="198">
        <v>1080</v>
      </c>
    </row>
    <row r="12" spans="2:12" ht="24.75" customHeight="1" x14ac:dyDescent="0.4">
      <c r="B12" s="187"/>
      <c r="C12" s="114" t="s">
        <v>45</v>
      </c>
      <c r="D12" s="100">
        <v>7500</v>
      </c>
      <c r="E12" s="230">
        <v>0</v>
      </c>
      <c r="F12" s="205">
        <f t="shared" si="0"/>
        <v>6750</v>
      </c>
      <c r="G12" s="230">
        <v>0</v>
      </c>
      <c r="I12" s="176"/>
      <c r="J12" s="84" t="s">
        <v>88</v>
      </c>
      <c r="K12" s="194">
        <v>10000</v>
      </c>
      <c r="L12" s="199">
        <v>9000</v>
      </c>
    </row>
    <row r="13" spans="2:12" ht="24.75" customHeight="1" x14ac:dyDescent="0.4">
      <c r="B13" s="187"/>
      <c r="C13" s="114" t="s">
        <v>46</v>
      </c>
      <c r="D13" s="100">
        <v>15000</v>
      </c>
      <c r="E13" s="230">
        <v>0</v>
      </c>
      <c r="F13" s="205">
        <f t="shared" si="0"/>
        <v>13500</v>
      </c>
      <c r="G13" s="230">
        <v>0</v>
      </c>
      <c r="I13" s="176"/>
      <c r="J13" s="84" t="s">
        <v>89</v>
      </c>
      <c r="K13" s="194">
        <v>6000</v>
      </c>
      <c r="L13" s="199">
        <v>5400</v>
      </c>
    </row>
    <row r="14" spans="2:12" ht="24.75" customHeight="1" x14ac:dyDescent="0.4">
      <c r="B14" s="187"/>
      <c r="C14" s="114" t="s">
        <v>47</v>
      </c>
      <c r="D14" s="99">
        <v>9000</v>
      </c>
      <c r="E14" s="230">
        <v>0</v>
      </c>
      <c r="F14" s="204">
        <f t="shared" si="0"/>
        <v>8100</v>
      </c>
      <c r="G14" s="230">
        <v>0</v>
      </c>
      <c r="I14" s="176"/>
      <c r="J14" s="84" t="s">
        <v>90</v>
      </c>
      <c r="K14" s="194">
        <v>1980</v>
      </c>
      <c r="L14" s="199">
        <v>1782</v>
      </c>
    </row>
    <row r="15" spans="2:12" ht="24.75" customHeight="1" x14ac:dyDescent="0.4">
      <c r="B15" s="187"/>
      <c r="C15" s="114" t="s">
        <v>48</v>
      </c>
      <c r="D15" s="99">
        <v>18000</v>
      </c>
      <c r="E15" s="230">
        <v>0</v>
      </c>
      <c r="F15" s="204">
        <f t="shared" si="0"/>
        <v>16200</v>
      </c>
      <c r="G15" s="230">
        <v>0</v>
      </c>
      <c r="I15" s="176"/>
      <c r="J15" s="84" t="s">
        <v>59</v>
      </c>
      <c r="K15" s="194">
        <v>4800</v>
      </c>
      <c r="L15" s="199">
        <v>4320</v>
      </c>
    </row>
    <row r="16" spans="2:12" ht="24.75" customHeight="1" x14ac:dyDescent="0.4">
      <c r="B16" s="187"/>
      <c r="C16" s="114" t="s">
        <v>49</v>
      </c>
      <c r="D16" s="100">
        <v>350</v>
      </c>
      <c r="E16" s="230">
        <v>0</v>
      </c>
      <c r="F16" s="205">
        <f t="shared" si="0"/>
        <v>315</v>
      </c>
      <c r="G16" s="230">
        <v>0</v>
      </c>
      <c r="I16" s="176"/>
      <c r="J16" s="84" t="s">
        <v>60</v>
      </c>
      <c r="K16" s="194">
        <v>5000</v>
      </c>
      <c r="L16" s="199">
        <v>4500</v>
      </c>
    </row>
    <row r="17" spans="2:12" ht="24.75" customHeight="1" thickBot="1" x14ac:dyDescent="0.45">
      <c r="B17" s="187"/>
      <c r="C17" s="114" t="s">
        <v>50</v>
      </c>
      <c r="D17" s="99">
        <v>1000</v>
      </c>
      <c r="E17" s="230">
        <v>0</v>
      </c>
      <c r="F17" s="204">
        <f t="shared" si="0"/>
        <v>900</v>
      </c>
      <c r="G17" s="230">
        <v>0</v>
      </c>
      <c r="I17" s="177"/>
      <c r="J17" s="85" t="s">
        <v>61</v>
      </c>
      <c r="K17" s="195">
        <v>250</v>
      </c>
      <c r="L17" s="200">
        <v>225</v>
      </c>
    </row>
    <row r="18" spans="2:12" ht="24.75" customHeight="1" x14ac:dyDescent="0.4">
      <c r="B18" s="187"/>
      <c r="C18" s="114" t="s">
        <v>51</v>
      </c>
      <c r="D18" s="100">
        <v>1500</v>
      </c>
      <c r="E18" s="230">
        <v>0</v>
      </c>
      <c r="F18" s="205">
        <f t="shared" si="0"/>
        <v>1350</v>
      </c>
      <c r="G18" s="230">
        <v>0</v>
      </c>
    </row>
    <row r="19" spans="2:12" ht="24.75" customHeight="1" thickBot="1" x14ac:dyDescent="0.45">
      <c r="B19" s="187"/>
      <c r="C19" s="114" t="s">
        <v>52</v>
      </c>
      <c r="D19" s="100">
        <v>300</v>
      </c>
      <c r="E19" s="230">
        <v>0</v>
      </c>
      <c r="F19" s="205">
        <f t="shared" si="0"/>
        <v>270</v>
      </c>
      <c r="G19" s="230">
        <v>0</v>
      </c>
    </row>
    <row r="20" spans="2:12" ht="24.75" customHeight="1" x14ac:dyDescent="0.4">
      <c r="B20" s="187"/>
      <c r="C20" s="114" t="s">
        <v>53</v>
      </c>
      <c r="D20" s="100">
        <v>500</v>
      </c>
      <c r="E20" s="230">
        <v>0</v>
      </c>
      <c r="F20" s="205">
        <f t="shared" si="0"/>
        <v>450</v>
      </c>
      <c r="G20" s="230">
        <v>0</v>
      </c>
      <c r="J20" s="86" t="s">
        <v>100</v>
      </c>
    </row>
    <row r="21" spans="2:12" ht="24.75" customHeight="1" x14ac:dyDescent="0.4">
      <c r="B21" s="187"/>
      <c r="C21" s="114" t="s">
        <v>54</v>
      </c>
      <c r="D21" s="100">
        <v>800</v>
      </c>
      <c r="E21" s="230">
        <v>0</v>
      </c>
      <c r="F21" s="205">
        <f t="shared" si="0"/>
        <v>720</v>
      </c>
      <c r="G21" s="230">
        <v>0</v>
      </c>
      <c r="J21" s="87" t="s">
        <v>101</v>
      </c>
    </row>
    <row r="22" spans="2:12" ht="24.75" customHeight="1" x14ac:dyDescent="0.4">
      <c r="B22" s="187"/>
      <c r="C22" s="114" t="s">
        <v>55</v>
      </c>
      <c r="D22" s="100">
        <v>1200</v>
      </c>
      <c r="E22" s="230">
        <v>0</v>
      </c>
      <c r="F22" s="205">
        <f t="shared" si="0"/>
        <v>1080</v>
      </c>
      <c r="G22" s="230">
        <v>0</v>
      </c>
      <c r="J22" s="87" t="s">
        <v>102</v>
      </c>
    </row>
    <row r="23" spans="2:12" ht="24.75" customHeight="1" x14ac:dyDescent="0.4">
      <c r="B23" s="187"/>
      <c r="C23" s="115" t="s">
        <v>62</v>
      </c>
      <c r="D23" s="101">
        <v>2500</v>
      </c>
      <c r="E23" s="77">
        <v>1499</v>
      </c>
      <c r="F23" s="206">
        <f t="shared" si="0"/>
        <v>2250</v>
      </c>
      <c r="G23" s="207">
        <f>ROUND(E23*0.9,0)</f>
        <v>1349</v>
      </c>
      <c r="J23" s="87" t="s">
        <v>103</v>
      </c>
    </row>
    <row r="24" spans="2:12" ht="24.75" customHeight="1" x14ac:dyDescent="0.4">
      <c r="B24" s="187"/>
      <c r="C24" s="115" t="s">
        <v>63</v>
      </c>
      <c r="D24" s="101">
        <v>2000</v>
      </c>
      <c r="E24" s="77">
        <v>899</v>
      </c>
      <c r="F24" s="206">
        <f t="shared" si="0"/>
        <v>1800</v>
      </c>
      <c r="G24" s="207">
        <f t="shared" ref="G24:G30" si="1">ROUND(E24*0.9,0)</f>
        <v>809</v>
      </c>
      <c r="J24" s="87" t="s">
        <v>112</v>
      </c>
    </row>
    <row r="25" spans="2:12" ht="24.75" customHeight="1" thickBot="1" x14ac:dyDescent="0.45">
      <c r="B25" s="187"/>
      <c r="C25" s="115" t="s">
        <v>64</v>
      </c>
      <c r="D25" s="102">
        <v>1200</v>
      </c>
      <c r="E25" s="77">
        <v>599</v>
      </c>
      <c r="F25" s="208">
        <f t="shared" si="0"/>
        <v>1080</v>
      </c>
      <c r="G25" s="207">
        <f t="shared" si="1"/>
        <v>539</v>
      </c>
      <c r="J25" s="88" t="s">
        <v>116</v>
      </c>
    </row>
    <row r="26" spans="2:12" ht="24.75" customHeight="1" x14ac:dyDescent="0.4">
      <c r="B26" s="187"/>
      <c r="C26" s="115" t="s">
        <v>65</v>
      </c>
      <c r="D26" s="102">
        <v>1200</v>
      </c>
      <c r="E26" s="77">
        <v>599</v>
      </c>
      <c r="F26" s="208">
        <f t="shared" si="0"/>
        <v>1080</v>
      </c>
      <c r="G26" s="207">
        <f t="shared" si="1"/>
        <v>539</v>
      </c>
    </row>
    <row r="27" spans="2:12" ht="24.75" customHeight="1" thickBot="1" x14ac:dyDescent="0.45">
      <c r="B27" s="187"/>
      <c r="C27" s="115" t="s">
        <v>66</v>
      </c>
      <c r="D27" s="101">
        <v>1200</v>
      </c>
      <c r="E27" s="77">
        <v>599</v>
      </c>
      <c r="F27" s="206">
        <f t="shared" si="0"/>
        <v>1080</v>
      </c>
      <c r="G27" s="207">
        <f t="shared" si="1"/>
        <v>539</v>
      </c>
    </row>
    <row r="28" spans="2:12" ht="24.75" customHeight="1" x14ac:dyDescent="0.4">
      <c r="B28" s="187"/>
      <c r="C28" s="115" t="s">
        <v>67</v>
      </c>
      <c r="D28" s="102">
        <v>1000</v>
      </c>
      <c r="E28" s="77">
        <v>699</v>
      </c>
      <c r="F28" s="208">
        <f t="shared" si="0"/>
        <v>900</v>
      </c>
      <c r="G28" s="207">
        <f t="shared" si="1"/>
        <v>629</v>
      </c>
      <c r="J28" s="89" t="s">
        <v>104</v>
      </c>
    </row>
    <row r="29" spans="2:12" ht="24.75" customHeight="1" x14ac:dyDescent="0.4">
      <c r="B29" s="187"/>
      <c r="C29" s="115" t="s">
        <v>68</v>
      </c>
      <c r="D29" s="101">
        <v>2000</v>
      </c>
      <c r="E29" s="77">
        <v>1299</v>
      </c>
      <c r="F29" s="206">
        <f t="shared" si="0"/>
        <v>1800</v>
      </c>
      <c r="G29" s="207">
        <f t="shared" si="1"/>
        <v>1169</v>
      </c>
      <c r="J29" s="90" t="s">
        <v>105</v>
      </c>
    </row>
    <row r="30" spans="2:12" ht="24.75" customHeight="1" thickBot="1" x14ac:dyDescent="0.45">
      <c r="B30" s="188"/>
      <c r="C30" s="116" t="s">
        <v>83</v>
      </c>
      <c r="D30" s="103">
        <v>22000</v>
      </c>
      <c r="E30" s="78">
        <v>15000</v>
      </c>
      <c r="F30" s="209">
        <f t="shared" si="0"/>
        <v>19800</v>
      </c>
      <c r="G30" s="210">
        <f t="shared" si="1"/>
        <v>13500</v>
      </c>
      <c r="J30" s="90" t="s">
        <v>106</v>
      </c>
    </row>
    <row r="31" spans="2:12" ht="24.75" customHeight="1" thickBot="1" x14ac:dyDescent="0.45">
      <c r="B31" s="180" t="s">
        <v>114</v>
      </c>
      <c r="C31" s="117" t="s">
        <v>69</v>
      </c>
      <c r="D31" s="104">
        <v>2000</v>
      </c>
      <c r="E31" s="67">
        <v>999</v>
      </c>
      <c r="F31" s="223">
        <f t="shared" si="0"/>
        <v>1800</v>
      </c>
      <c r="G31" s="224">
        <f>ROUND(E31*0.9,0)</f>
        <v>899</v>
      </c>
      <c r="J31" s="91" t="s">
        <v>107</v>
      </c>
    </row>
    <row r="32" spans="2:12" ht="24.75" customHeight="1" x14ac:dyDescent="0.4">
      <c r="B32" s="181"/>
      <c r="C32" s="118" t="s">
        <v>70</v>
      </c>
      <c r="D32" s="105">
        <v>900</v>
      </c>
      <c r="E32" s="68">
        <v>599</v>
      </c>
      <c r="F32" s="211">
        <f t="shared" si="0"/>
        <v>810</v>
      </c>
      <c r="G32" s="212">
        <f>ROUND(E32*0.9,0)</f>
        <v>539</v>
      </c>
    </row>
    <row r="33" spans="2:10" ht="24.75" customHeight="1" thickBot="1" x14ac:dyDescent="0.45">
      <c r="B33" s="181"/>
      <c r="C33" s="118" t="s">
        <v>71</v>
      </c>
      <c r="D33" s="105">
        <v>1500</v>
      </c>
      <c r="E33" s="68">
        <v>599</v>
      </c>
      <c r="F33" s="211">
        <f t="shared" si="0"/>
        <v>1350</v>
      </c>
      <c r="G33" s="212">
        <f t="shared" ref="G33:G40" si="2">ROUND(E33*0.9,0)</f>
        <v>539</v>
      </c>
    </row>
    <row r="34" spans="2:10" ht="24.75" customHeight="1" x14ac:dyDescent="0.4">
      <c r="B34" s="181"/>
      <c r="C34" s="118" t="s">
        <v>72</v>
      </c>
      <c r="D34" s="105">
        <v>1500</v>
      </c>
      <c r="E34" s="68">
        <v>999</v>
      </c>
      <c r="F34" s="211">
        <f t="shared" si="0"/>
        <v>1350</v>
      </c>
      <c r="G34" s="212">
        <f t="shared" si="2"/>
        <v>899</v>
      </c>
      <c r="J34" s="92" t="s">
        <v>108</v>
      </c>
    </row>
    <row r="35" spans="2:10" ht="24.75" customHeight="1" x14ac:dyDescent="0.4">
      <c r="B35" s="181"/>
      <c r="C35" s="118" t="s">
        <v>73</v>
      </c>
      <c r="D35" s="105">
        <v>880</v>
      </c>
      <c r="E35" s="68">
        <v>499</v>
      </c>
      <c r="F35" s="211">
        <f t="shared" si="0"/>
        <v>792</v>
      </c>
      <c r="G35" s="212">
        <f t="shared" si="2"/>
        <v>449</v>
      </c>
      <c r="J35" s="93" t="s">
        <v>109</v>
      </c>
    </row>
    <row r="36" spans="2:10" ht="24.75" customHeight="1" x14ac:dyDescent="0.4">
      <c r="B36" s="181"/>
      <c r="C36" s="118" t="s">
        <v>74</v>
      </c>
      <c r="D36" s="105">
        <v>1800</v>
      </c>
      <c r="E36" s="68">
        <v>999</v>
      </c>
      <c r="F36" s="211">
        <f t="shared" si="0"/>
        <v>1620</v>
      </c>
      <c r="G36" s="212">
        <f t="shared" si="2"/>
        <v>899</v>
      </c>
      <c r="J36" s="93" t="s">
        <v>117</v>
      </c>
    </row>
    <row r="37" spans="2:10" ht="24.75" customHeight="1" thickBot="1" x14ac:dyDescent="0.45">
      <c r="B37" s="181"/>
      <c r="C37" s="118" t="s">
        <v>75</v>
      </c>
      <c r="D37" s="105">
        <v>1800</v>
      </c>
      <c r="E37" s="68">
        <v>1299</v>
      </c>
      <c r="F37" s="211">
        <f t="shared" si="0"/>
        <v>1620</v>
      </c>
      <c r="G37" s="212">
        <f t="shared" si="2"/>
        <v>1169</v>
      </c>
      <c r="J37" s="94" t="s">
        <v>118</v>
      </c>
    </row>
    <row r="38" spans="2:10" ht="24.75" customHeight="1" x14ac:dyDescent="0.4">
      <c r="B38" s="181"/>
      <c r="C38" s="118" t="s">
        <v>76</v>
      </c>
      <c r="D38" s="105">
        <v>1500</v>
      </c>
      <c r="E38" s="68">
        <v>699</v>
      </c>
      <c r="F38" s="211">
        <f t="shared" si="0"/>
        <v>1350</v>
      </c>
      <c r="G38" s="212">
        <f t="shared" si="2"/>
        <v>629</v>
      </c>
    </row>
    <row r="39" spans="2:10" ht="24.75" customHeight="1" thickBot="1" x14ac:dyDescent="0.45">
      <c r="B39" s="181"/>
      <c r="C39" s="118" t="s">
        <v>77</v>
      </c>
      <c r="D39" s="105">
        <v>22000</v>
      </c>
      <c r="E39" s="68">
        <v>14400</v>
      </c>
      <c r="F39" s="211">
        <f t="shared" si="0"/>
        <v>19800</v>
      </c>
      <c r="G39" s="212">
        <f t="shared" si="2"/>
        <v>12960</v>
      </c>
    </row>
    <row r="40" spans="2:10" ht="24.75" customHeight="1" thickBot="1" x14ac:dyDescent="0.45">
      <c r="B40" s="182"/>
      <c r="C40" s="119" t="s">
        <v>78</v>
      </c>
      <c r="D40" s="106">
        <v>1500</v>
      </c>
      <c r="E40" s="69">
        <v>1200</v>
      </c>
      <c r="F40" s="213">
        <f t="shared" si="0"/>
        <v>1350</v>
      </c>
      <c r="G40" s="214">
        <f t="shared" si="2"/>
        <v>1080</v>
      </c>
      <c r="J40" s="95" t="s">
        <v>110</v>
      </c>
    </row>
    <row r="41" spans="2:10" ht="24.75" customHeight="1" x14ac:dyDescent="0.4">
      <c r="B41" s="183" t="s">
        <v>113</v>
      </c>
      <c r="C41" s="120" t="s">
        <v>69</v>
      </c>
      <c r="D41" s="107">
        <v>2000</v>
      </c>
      <c r="E41" s="70">
        <v>999</v>
      </c>
      <c r="F41" s="226">
        <f t="shared" si="0"/>
        <v>1800</v>
      </c>
      <c r="G41" s="227">
        <f>ROUND(E41*0.9,0)</f>
        <v>899</v>
      </c>
      <c r="J41" s="96" t="s">
        <v>111</v>
      </c>
    </row>
    <row r="42" spans="2:10" ht="24.75" customHeight="1" x14ac:dyDescent="0.4">
      <c r="B42" s="184"/>
      <c r="C42" s="121" t="s">
        <v>79</v>
      </c>
      <c r="D42" s="108">
        <v>800</v>
      </c>
      <c r="E42" s="71">
        <v>399</v>
      </c>
      <c r="F42" s="215">
        <f t="shared" si="0"/>
        <v>720</v>
      </c>
      <c r="G42" s="216">
        <f>ROUND(E42*0.9,0)</f>
        <v>359</v>
      </c>
      <c r="J42" s="96" t="s">
        <v>119</v>
      </c>
    </row>
    <row r="43" spans="2:10" ht="24.75" customHeight="1" thickBot="1" x14ac:dyDescent="0.45">
      <c r="B43" s="184"/>
      <c r="C43" s="121" t="s">
        <v>80</v>
      </c>
      <c r="D43" s="108">
        <v>1000</v>
      </c>
      <c r="E43" s="71">
        <v>499</v>
      </c>
      <c r="F43" s="215">
        <f t="shared" si="0"/>
        <v>900</v>
      </c>
      <c r="G43" s="216">
        <f t="shared" ref="G43:G45" si="3">ROUND(E43*0.9,0)</f>
        <v>449</v>
      </c>
      <c r="J43" s="97" t="s">
        <v>120</v>
      </c>
    </row>
    <row r="44" spans="2:10" ht="24.75" customHeight="1" x14ac:dyDescent="0.4">
      <c r="B44" s="184"/>
      <c r="C44" s="121" t="s">
        <v>81</v>
      </c>
      <c r="D44" s="108">
        <v>800</v>
      </c>
      <c r="E44" s="71">
        <v>399</v>
      </c>
      <c r="F44" s="215">
        <f t="shared" si="0"/>
        <v>720</v>
      </c>
      <c r="G44" s="216">
        <f t="shared" si="3"/>
        <v>359</v>
      </c>
    </row>
    <row r="45" spans="2:10" ht="24.75" customHeight="1" thickBot="1" x14ac:dyDescent="0.45">
      <c r="B45" s="185"/>
      <c r="C45" s="122" t="s">
        <v>82</v>
      </c>
      <c r="D45" s="109">
        <v>800</v>
      </c>
      <c r="E45" s="72">
        <v>399</v>
      </c>
      <c r="F45" s="228">
        <f t="shared" si="0"/>
        <v>720</v>
      </c>
      <c r="G45" s="217">
        <f t="shared" si="3"/>
        <v>359</v>
      </c>
    </row>
    <row r="46" spans="2:10" ht="24.75" customHeight="1" x14ac:dyDescent="0.4">
      <c r="B46" s="171" t="s">
        <v>84</v>
      </c>
      <c r="C46" s="123" t="s">
        <v>51</v>
      </c>
      <c r="D46" s="110">
        <v>1500</v>
      </c>
      <c r="E46" s="73">
        <v>699</v>
      </c>
      <c r="F46" s="225">
        <f t="shared" si="0"/>
        <v>1350</v>
      </c>
      <c r="G46" s="218">
        <f>ROUND(E46*0.9,)</f>
        <v>629</v>
      </c>
    </row>
    <row r="47" spans="2:10" ht="24.75" customHeight="1" thickBot="1" x14ac:dyDescent="0.45">
      <c r="B47" s="172"/>
      <c r="C47" s="124" t="s">
        <v>99</v>
      </c>
      <c r="D47" s="111">
        <v>2000</v>
      </c>
      <c r="E47" s="74">
        <v>899</v>
      </c>
      <c r="F47" s="219">
        <f t="shared" si="0"/>
        <v>1800</v>
      </c>
      <c r="G47" s="220">
        <f>ROUND(E47*0.9,0)</f>
        <v>809</v>
      </c>
    </row>
    <row r="48" spans="2:10" ht="24.75" customHeight="1" thickBot="1" x14ac:dyDescent="0.45">
      <c r="B48" s="75" t="s">
        <v>85</v>
      </c>
      <c r="C48" s="125" t="s">
        <v>62</v>
      </c>
      <c r="D48" s="112">
        <v>2500</v>
      </c>
      <c r="E48" s="76">
        <v>1499</v>
      </c>
      <c r="F48" s="221">
        <f t="shared" si="0"/>
        <v>2250</v>
      </c>
      <c r="G48" s="222">
        <f t="shared" ref="G23:G48" si="4">E48*0.9</f>
        <v>1349.1000000000001</v>
      </c>
    </row>
  </sheetData>
  <mergeCells count="8">
    <mergeCell ref="B2:L3"/>
    <mergeCell ref="B46:B47"/>
    <mergeCell ref="B5:C5"/>
    <mergeCell ref="I6:I17"/>
    <mergeCell ref="I5:J5"/>
    <mergeCell ref="B31:B40"/>
    <mergeCell ref="B41:B45"/>
    <mergeCell ref="B6:B30"/>
  </mergeCells>
  <phoneticPr fontId="21" type="noConversion"/>
  <printOptions horizontalCentered="1"/>
  <pageMargins left="3.937007874015748E-2" right="3.937007874015748E-2" top="0" bottom="0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凡愛訂購單</vt:lpstr>
      <vt:lpstr>會館價目表</vt:lpstr>
      <vt:lpstr>凡愛訂購單!Print_Area</vt:lpstr>
      <vt:lpstr>會館價目表!Print_Area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tin.chou</dc:creator>
  <cp:lastModifiedBy>USER</cp:lastModifiedBy>
  <cp:lastPrinted>2017-07-26T05:21:32Z</cp:lastPrinted>
  <dcterms:created xsi:type="dcterms:W3CDTF">2014-12-16T09:44:45Z</dcterms:created>
  <dcterms:modified xsi:type="dcterms:W3CDTF">2017-07-26T05:45:00Z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000800de000000000000010250600207f7000400038000</vt:lpwstr>
  </property>
</Properties>
</file>